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I-ADMIN\Documents\ATI\Dokumenty a směrnice\Směrnice\"/>
    </mc:Choice>
  </mc:AlternateContent>
  <bookViews>
    <workbookView xWindow="0" yWindow="0" windowWidth="11670" windowHeight="9330" activeTab="1"/>
  </bookViews>
  <sheets>
    <sheet name="NZ" sheetId="1" r:id="rId1"/>
    <sheet name="SZ" sheetId="2" r:id="rId2"/>
    <sheet name="PT" sheetId="3" r:id="rId3"/>
    <sheet name="ST" sheetId="4" r:id="rId4"/>
    <sheet name="A" sheetId="5" r:id="rId5"/>
    <sheet name="K" sheetId="6" r:id="rId6"/>
    <sheet name="E" sheetId="7" r:id="rId7"/>
    <sheet name="S" sheetId="8" r:id="rId8"/>
    <sheet name="Celkový přehled" sheetId="9" r:id="rId9"/>
    <sheet name="1. semestr" sheetId="10" r:id="rId10"/>
    <sheet name="2. semestr" sheetId="11" r:id="rId11"/>
    <sheet name="3. semestr" sheetId="12" r:id="rId12"/>
    <sheet name="4. semestr" sheetId="13" r:id="rId13"/>
    <sheet name="5. semestr" sheetId="14" r:id="rId14"/>
    <sheet name="6. semestr" sheetId="15" r:id="rId15"/>
    <sheet name="7. semestr" sheetId="16" r:id="rId16"/>
    <sheet name="8. semestr" sheetId="17" r:id="rId17"/>
    <sheet name="Celk. souhr studia po sem." sheetId="18" r:id="rId18"/>
  </sheets>
  <definedNames>
    <definedName name="_xlnm.Print_Area" localSheetId="15">'7. semestr'!$A$1:$K$29</definedName>
    <definedName name="_xlnm.Print_Area" localSheetId="0">NZ!$A$1:$M$40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9" l="1"/>
  <c r="D15" i="18" l="1"/>
  <c r="J15" i="18"/>
  <c r="G16" i="6" l="1"/>
  <c r="H16" i="6"/>
  <c r="I16" i="6"/>
  <c r="J16" i="6"/>
  <c r="K16" i="6"/>
  <c r="L16" i="6"/>
  <c r="M16" i="6"/>
  <c r="F16" i="6"/>
  <c r="D4" i="9"/>
  <c r="C15" i="18" l="1"/>
  <c r="D11" i="18"/>
  <c r="G11" i="18"/>
  <c r="H11" i="18"/>
  <c r="I11" i="18"/>
  <c r="J11" i="18"/>
  <c r="C11" i="18"/>
  <c r="D10" i="18"/>
  <c r="G10" i="18"/>
  <c r="H10" i="18"/>
  <c r="I10" i="18"/>
  <c r="J10" i="18"/>
  <c r="C10" i="18"/>
  <c r="D9" i="18"/>
  <c r="F9" i="18"/>
  <c r="G9" i="18"/>
  <c r="H9" i="18"/>
  <c r="I9" i="18"/>
  <c r="J9" i="18"/>
  <c r="C9" i="18"/>
  <c r="D8" i="18"/>
  <c r="F8" i="18"/>
  <c r="G8" i="18"/>
  <c r="H8" i="18"/>
  <c r="I8" i="18"/>
  <c r="J8" i="18"/>
  <c r="C8" i="18"/>
  <c r="D7" i="18"/>
  <c r="G7" i="18"/>
  <c r="H7" i="18"/>
  <c r="I7" i="18"/>
  <c r="J7" i="18"/>
  <c r="C7" i="18"/>
  <c r="D6" i="18"/>
  <c r="G6" i="18"/>
  <c r="H6" i="18"/>
  <c r="I6" i="18"/>
  <c r="J6" i="18"/>
  <c r="C6" i="18"/>
  <c r="D5" i="18"/>
  <c r="G5" i="18"/>
  <c r="H5" i="18"/>
  <c r="I5" i="18"/>
  <c r="J5" i="18"/>
  <c r="C5" i="18"/>
  <c r="I4" i="18"/>
  <c r="J4" i="18"/>
  <c r="H4" i="18"/>
  <c r="G4" i="18"/>
  <c r="D4" i="18"/>
  <c r="C4" i="18"/>
  <c r="H16" i="16"/>
  <c r="C7" i="16"/>
  <c r="C13" i="14"/>
  <c r="C9" i="12"/>
  <c r="C10" i="12"/>
  <c r="C15" i="17" l="1"/>
  <c r="D15" i="17"/>
  <c r="E15" i="17"/>
  <c r="F15" i="17"/>
  <c r="G15" i="17"/>
  <c r="H15" i="17"/>
  <c r="I15" i="17"/>
  <c r="J15" i="17"/>
  <c r="K15" i="17"/>
  <c r="C14" i="17"/>
  <c r="D14" i="17"/>
  <c r="E14" i="17"/>
  <c r="F14" i="17"/>
  <c r="G14" i="17"/>
  <c r="H14" i="17"/>
  <c r="I14" i="17"/>
  <c r="J14" i="17"/>
  <c r="K14" i="17"/>
  <c r="B15" i="17"/>
  <c r="B14" i="17"/>
  <c r="C13" i="17"/>
  <c r="D13" i="17"/>
  <c r="E13" i="17"/>
  <c r="F13" i="17"/>
  <c r="G13" i="17"/>
  <c r="H13" i="17"/>
  <c r="I13" i="17"/>
  <c r="J13" i="17"/>
  <c r="K13" i="17"/>
  <c r="B13" i="17"/>
  <c r="C12" i="17"/>
  <c r="D12" i="17"/>
  <c r="E12" i="17"/>
  <c r="F12" i="17"/>
  <c r="G12" i="17"/>
  <c r="H12" i="17"/>
  <c r="I12" i="17"/>
  <c r="J12" i="17"/>
  <c r="K12" i="17"/>
  <c r="B12" i="17"/>
  <c r="K11" i="17"/>
  <c r="C11" i="17"/>
  <c r="D11" i="17"/>
  <c r="E11" i="17"/>
  <c r="F11" i="17"/>
  <c r="G11" i="17"/>
  <c r="H11" i="17"/>
  <c r="I11" i="17"/>
  <c r="J11" i="17"/>
  <c r="B11" i="17"/>
  <c r="C10" i="17"/>
  <c r="D10" i="17"/>
  <c r="E10" i="17"/>
  <c r="F10" i="17"/>
  <c r="G10" i="17"/>
  <c r="H10" i="17"/>
  <c r="I10" i="17"/>
  <c r="J10" i="17"/>
  <c r="K10" i="17"/>
  <c r="B10" i="17"/>
  <c r="K9" i="17"/>
  <c r="J9" i="17"/>
  <c r="I9" i="17"/>
  <c r="H9" i="17"/>
  <c r="G9" i="17"/>
  <c r="F9" i="17"/>
  <c r="E9" i="17"/>
  <c r="D9" i="17"/>
  <c r="C9" i="17"/>
  <c r="B9" i="17"/>
  <c r="C8" i="17"/>
  <c r="D8" i="17"/>
  <c r="E8" i="17"/>
  <c r="F8" i="17"/>
  <c r="G8" i="17"/>
  <c r="H8" i="17"/>
  <c r="I8" i="17"/>
  <c r="J8" i="17"/>
  <c r="K8" i="17"/>
  <c r="B8" i="17"/>
  <c r="C7" i="17"/>
  <c r="D7" i="17"/>
  <c r="E7" i="17"/>
  <c r="F7" i="17"/>
  <c r="G7" i="17"/>
  <c r="H7" i="17"/>
  <c r="I7" i="17"/>
  <c r="J7" i="17"/>
  <c r="K7" i="17"/>
  <c r="B7" i="17"/>
  <c r="K6" i="17"/>
  <c r="J6" i="17"/>
  <c r="I6" i="17"/>
  <c r="H6" i="17"/>
  <c r="G6" i="17"/>
  <c r="F6" i="17"/>
  <c r="E6" i="17"/>
  <c r="D6" i="17"/>
  <c r="C6" i="17"/>
  <c r="B6" i="17"/>
  <c r="C5" i="17"/>
  <c r="D5" i="17"/>
  <c r="E5" i="17"/>
  <c r="F5" i="17"/>
  <c r="G5" i="17"/>
  <c r="H5" i="17"/>
  <c r="I5" i="17"/>
  <c r="J5" i="17"/>
  <c r="K5" i="17"/>
  <c r="B5" i="17"/>
  <c r="C15" i="16"/>
  <c r="D15" i="16"/>
  <c r="E15" i="16"/>
  <c r="F15" i="16"/>
  <c r="G15" i="16"/>
  <c r="H15" i="16"/>
  <c r="I15" i="16"/>
  <c r="J15" i="16"/>
  <c r="K15" i="16"/>
  <c r="B15" i="16"/>
  <c r="C14" i="16"/>
  <c r="D14" i="16"/>
  <c r="E14" i="16"/>
  <c r="F14" i="16"/>
  <c r="G14" i="16"/>
  <c r="H14" i="16"/>
  <c r="I14" i="16"/>
  <c r="J14" i="16"/>
  <c r="K14" i="16"/>
  <c r="B14" i="16"/>
  <c r="K13" i="16"/>
  <c r="J13" i="16"/>
  <c r="I13" i="16"/>
  <c r="H13" i="16"/>
  <c r="G13" i="16"/>
  <c r="F13" i="16"/>
  <c r="F16" i="16" s="1"/>
  <c r="E10" i="18" s="1"/>
  <c r="E13" i="16"/>
  <c r="D13" i="16"/>
  <c r="C13" i="16"/>
  <c r="B13" i="16"/>
  <c r="C12" i="16"/>
  <c r="D12" i="16"/>
  <c r="E12" i="16"/>
  <c r="F12" i="16"/>
  <c r="G12" i="16"/>
  <c r="H12" i="16"/>
  <c r="I12" i="16"/>
  <c r="J12" i="16"/>
  <c r="K12" i="16"/>
  <c r="B12" i="16"/>
  <c r="C11" i="16"/>
  <c r="D11" i="16"/>
  <c r="E11" i="16"/>
  <c r="F11" i="16"/>
  <c r="G11" i="16"/>
  <c r="H11" i="16"/>
  <c r="I11" i="16"/>
  <c r="J11" i="16"/>
  <c r="K11" i="16"/>
  <c r="B11" i="16"/>
  <c r="C10" i="16"/>
  <c r="D10" i="16"/>
  <c r="E10" i="16"/>
  <c r="F10" i="16"/>
  <c r="G10" i="16"/>
  <c r="H10" i="16"/>
  <c r="I10" i="16"/>
  <c r="J10" i="16"/>
  <c r="K10" i="16"/>
  <c r="B10" i="16"/>
  <c r="C9" i="16"/>
  <c r="D9" i="16"/>
  <c r="E9" i="16"/>
  <c r="F9" i="16"/>
  <c r="G9" i="16"/>
  <c r="H9" i="16"/>
  <c r="I9" i="16"/>
  <c r="J9" i="16"/>
  <c r="K9" i="16"/>
  <c r="B9" i="16"/>
  <c r="C8" i="16"/>
  <c r="D8" i="16"/>
  <c r="E8" i="16"/>
  <c r="F8" i="16"/>
  <c r="G8" i="16"/>
  <c r="H8" i="16"/>
  <c r="I8" i="16"/>
  <c r="J8" i="16"/>
  <c r="K8" i="16"/>
  <c r="B8" i="16"/>
  <c r="D7" i="16"/>
  <c r="E7" i="16"/>
  <c r="F7" i="16"/>
  <c r="G7" i="16"/>
  <c r="H7" i="16"/>
  <c r="I7" i="16"/>
  <c r="J7" i="16"/>
  <c r="K7" i="16"/>
  <c r="B7" i="16"/>
  <c r="C6" i="16"/>
  <c r="D6" i="16"/>
  <c r="E6" i="16"/>
  <c r="F6" i="16"/>
  <c r="G6" i="16"/>
  <c r="H6" i="16"/>
  <c r="I6" i="16"/>
  <c r="J6" i="16"/>
  <c r="K6" i="16"/>
  <c r="B6" i="16"/>
  <c r="C5" i="16"/>
  <c r="D5" i="16"/>
  <c r="E5" i="16"/>
  <c r="F5" i="16"/>
  <c r="G5" i="16"/>
  <c r="H5" i="16"/>
  <c r="I5" i="16"/>
  <c r="J5" i="16"/>
  <c r="K5" i="16"/>
  <c r="B5" i="16"/>
  <c r="C13" i="15"/>
  <c r="D13" i="15"/>
  <c r="E13" i="15"/>
  <c r="F13" i="15"/>
  <c r="G13" i="15"/>
  <c r="H13" i="15"/>
  <c r="I13" i="15"/>
  <c r="J13" i="15"/>
  <c r="K13" i="15"/>
  <c r="B13" i="15"/>
  <c r="C12" i="15"/>
  <c r="D12" i="15"/>
  <c r="E12" i="15"/>
  <c r="F12" i="15"/>
  <c r="G12" i="15"/>
  <c r="H12" i="15"/>
  <c r="I12" i="15"/>
  <c r="J12" i="15"/>
  <c r="K12" i="15"/>
  <c r="B12" i="15"/>
  <c r="C11" i="15"/>
  <c r="D11" i="15"/>
  <c r="E11" i="15"/>
  <c r="F11" i="15"/>
  <c r="G11" i="15"/>
  <c r="H11" i="15"/>
  <c r="I11" i="15"/>
  <c r="J11" i="15"/>
  <c r="K11" i="15"/>
  <c r="B11" i="15"/>
  <c r="C10" i="15"/>
  <c r="D10" i="15"/>
  <c r="E10" i="15"/>
  <c r="F10" i="15"/>
  <c r="G10" i="15"/>
  <c r="H10" i="15"/>
  <c r="I10" i="15"/>
  <c r="J10" i="15"/>
  <c r="K10" i="15"/>
  <c r="B10" i="15"/>
  <c r="C9" i="15"/>
  <c r="D9" i="15"/>
  <c r="E9" i="15"/>
  <c r="F9" i="15"/>
  <c r="G9" i="15"/>
  <c r="H9" i="15"/>
  <c r="I9" i="15"/>
  <c r="J9" i="15"/>
  <c r="K9" i="15"/>
  <c r="B9" i="15"/>
  <c r="C8" i="15"/>
  <c r="D8" i="15"/>
  <c r="E8" i="15"/>
  <c r="F8" i="15"/>
  <c r="G8" i="15"/>
  <c r="H8" i="15"/>
  <c r="I8" i="15"/>
  <c r="J8" i="15"/>
  <c r="K8" i="15"/>
  <c r="B8" i="15"/>
  <c r="C7" i="15"/>
  <c r="D7" i="15"/>
  <c r="E7" i="15"/>
  <c r="F7" i="15"/>
  <c r="G7" i="15"/>
  <c r="H7" i="15"/>
  <c r="I7" i="15"/>
  <c r="J7" i="15"/>
  <c r="K7" i="15"/>
  <c r="B7" i="15"/>
  <c r="C6" i="15"/>
  <c r="D6" i="15"/>
  <c r="E6" i="15"/>
  <c r="F6" i="15"/>
  <c r="G6" i="15"/>
  <c r="H6" i="15"/>
  <c r="I6" i="15"/>
  <c r="J6" i="15"/>
  <c r="K6" i="15"/>
  <c r="B6" i="15"/>
  <c r="C5" i="15"/>
  <c r="D5" i="15"/>
  <c r="E5" i="15"/>
  <c r="F5" i="15"/>
  <c r="G5" i="15"/>
  <c r="H5" i="15"/>
  <c r="I5" i="15"/>
  <c r="J5" i="15"/>
  <c r="K5" i="15"/>
  <c r="B5" i="15"/>
  <c r="C15" i="14"/>
  <c r="D15" i="14"/>
  <c r="E15" i="14"/>
  <c r="F15" i="14"/>
  <c r="G15" i="14"/>
  <c r="H15" i="14"/>
  <c r="I15" i="14"/>
  <c r="J15" i="14"/>
  <c r="K15" i="14"/>
  <c r="B15" i="14"/>
  <c r="K14" i="14"/>
  <c r="J14" i="14"/>
  <c r="I14" i="14"/>
  <c r="H14" i="14"/>
  <c r="G14" i="14"/>
  <c r="F14" i="14"/>
  <c r="E14" i="14"/>
  <c r="D14" i="14"/>
  <c r="C14" i="14"/>
  <c r="B14" i="14"/>
  <c r="B13" i="14"/>
  <c r="C12" i="14"/>
  <c r="D12" i="14"/>
  <c r="E12" i="14"/>
  <c r="F12" i="14"/>
  <c r="G12" i="14"/>
  <c r="H12" i="14"/>
  <c r="I12" i="14"/>
  <c r="J12" i="14"/>
  <c r="K12" i="14"/>
  <c r="B12" i="14"/>
  <c r="C11" i="14"/>
  <c r="D11" i="14"/>
  <c r="E11" i="14"/>
  <c r="F11" i="14"/>
  <c r="G11" i="14"/>
  <c r="H11" i="14"/>
  <c r="I11" i="14"/>
  <c r="J11" i="14"/>
  <c r="K11" i="14"/>
  <c r="B11" i="14"/>
  <c r="C9" i="14"/>
  <c r="D9" i="14"/>
  <c r="E9" i="14"/>
  <c r="F9" i="14"/>
  <c r="G9" i="14"/>
  <c r="H9" i="14"/>
  <c r="I9" i="14"/>
  <c r="J9" i="14"/>
  <c r="K9" i="14"/>
  <c r="B9" i="14"/>
  <c r="C8" i="14"/>
  <c r="D8" i="14"/>
  <c r="E8" i="14"/>
  <c r="F8" i="14"/>
  <c r="G8" i="14"/>
  <c r="H8" i="14"/>
  <c r="I8" i="14"/>
  <c r="J8" i="14"/>
  <c r="K8" i="14"/>
  <c r="B8" i="14"/>
  <c r="K7" i="14"/>
  <c r="J7" i="14"/>
  <c r="I7" i="14"/>
  <c r="H7" i="14"/>
  <c r="G7" i="14"/>
  <c r="F7" i="14"/>
  <c r="E7" i="14"/>
  <c r="D7" i="14"/>
  <c r="C7" i="14"/>
  <c r="B7" i="14"/>
  <c r="K6" i="14"/>
  <c r="J6" i="14"/>
  <c r="I6" i="14"/>
  <c r="H6" i="14"/>
  <c r="G6" i="14"/>
  <c r="F6" i="14"/>
  <c r="E6" i="14"/>
  <c r="D6" i="14"/>
  <c r="C6" i="14"/>
  <c r="B6" i="14"/>
  <c r="C5" i="14"/>
  <c r="D5" i="14"/>
  <c r="E5" i="14"/>
  <c r="F5" i="14"/>
  <c r="G5" i="14"/>
  <c r="H5" i="14"/>
  <c r="I5" i="14"/>
  <c r="J5" i="14"/>
  <c r="K5" i="14"/>
  <c r="B5" i="14"/>
  <c r="C7" i="10"/>
  <c r="D7" i="10"/>
  <c r="E7" i="10"/>
  <c r="F7" i="10"/>
  <c r="G7" i="10"/>
  <c r="H7" i="10"/>
  <c r="I7" i="10"/>
  <c r="J7" i="10"/>
  <c r="K7" i="10"/>
  <c r="B7" i="10"/>
  <c r="C14" i="13"/>
  <c r="D14" i="13"/>
  <c r="E14" i="13"/>
  <c r="F14" i="13"/>
  <c r="G14" i="13"/>
  <c r="H14" i="13"/>
  <c r="I14" i="13"/>
  <c r="J14" i="13"/>
  <c r="K14" i="13"/>
  <c r="B14" i="13"/>
  <c r="C13" i="13"/>
  <c r="D13" i="13"/>
  <c r="E13" i="13"/>
  <c r="F13" i="13"/>
  <c r="G13" i="13"/>
  <c r="H13" i="13"/>
  <c r="I13" i="13"/>
  <c r="J13" i="13"/>
  <c r="K13" i="13"/>
  <c r="B13" i="13"/>
  <c r="C12" i="13"/>
  <c r="D12" i="13"/>
  <c r="E12" i="13"/>
  <c r="F12" i="13"/>
  <c r="G12" i="13"/>
  <c r="H12" i="13"/>
  <c r="I12" i="13"/>
  <c r="J12" i="13"/>
  <c r="K12" i="13"/>
  <c r="B12" i="13"/>
  <c r="C11" i="13"/>
  <c r="D11" i="13"/>
  <c r="E11" i="13"/>
  <c r="F11" i="13"/>
  <c r="G11" i="13"/>
  <c r="H11" i="13"/>
  <c r="I11" i="13"/>
  <c r="J11" i="13"/>
  <c r="K11" i="13"/>
  <c r="B11" i="13"/>
  <c r="C10" i="13"/>
  <c r="D10" i="13"/>
  <c r="E10" i="13"/>
  <c r="F10" i="13"/>
  <c r="G10" i="13"/>
  <c r="H10" i="13"/>
  <c r="I10" i="13"/>
  <c r="J10" i="13"/>
  <c r="K10" i="13"/>
  <c r="B10" i="13"/>
  <c r="C9" i="13"/>
  <c r="D9" i="13"/>
  <c r="E9" i="13"/>
  <c r="F9" i="13"/>
  <c r="G9" i="13"/>
  <c r="H9" i="13"/>
  <c r="I9" i="13"/>
  <c r="J9" i="13"/>
  <c r="K9" i="13"/>
  <c r="B9" i="13"/>
  <c r="K8" i="13"/>
  <c r="J8" i="13"/>
  <c r="I8" i="13"/>
  <c r="H8" i="13"/>
  <c r="G8" i="13"/>
  <c r="F8" i="13"/>
  <c r="E8" i="13"/>
  <c r="D8" i="13"/>
  <c r="C8" i="13"/>
  <c r="B8" i="13"/>
  <c r="C7" i="13"/>
  <c r="D7" i="13"/>
  <c r="E7" i="13"/>
  <c r="F7" i="13"/>
  <c r="G7" i="13"/>
  <c r="H7" i="13"/>
  <c r="I7" i="13"/>
  <c r="J7" i="13"/>
  <c r="K7" i="13"/>
  <c r="B7" i="13"/>
  <c r="C6" i="13"/>
  <c r="D6" i="13"/>
  <c r="E6" i="13"/>
  <c r="F6" i="13"/>
  <c r="G6" i="13"/>
  <c r="H6" i="13"/>
  <c r="I6" i="13"/>
  <c r="J6" i="13"/>
  <c r="K6" i="13"/>
  <c r="B6" i="13"/>
  <c r="C5" i="13"/>
  <c r="D5" i="13"/>
  <c r="E5" i="13"/>
  <c r="F5" i="13"/>
  <c r="G5" i="13"/>
  <c r="H5" i="13"/>
  <c r="I5" i="13"/>
  <c r="J5" i="13"/>
  <c r="K5" i="13"/>
  <c r="B5" i="13"/>
  <c r="C16" i="12"/>
  <c r="D16" i="12"/>
  <c r="E16" i="12"/>
  <c r="F16" i="12"/>
  <c r="G16" i="12"/>
  <c r="H16" i="12"/>
  <c r="I16" i="12"/>
  <c r="J16" i="12"/>
  <c r="K16" i="12"/>
  <c r="B16" i="12"/>
  <c r="K15" i="12"/>
  <c r="J15" i="12"/>
  <c r="I15" i="12"/>
  <c r="H15" i="12"/>
  <c r="G15" i="12"/>
  <c r="F15" i="12"/>
  <c r="E15" i="12"/>
  <c r="D15" i="12"/>
  <c r="C15" i="12"/>
  <c r="B15" i="12"/>
  <c r="C14" i="12"/>
  <c r="D14" i="12"/>
  <c r="E14" i="12"/>
  <c r="F14" i="12"/>
  <c r="G14" i="12"/>
  <c r="H14" i="12"/>
  <c r="I14" i="12"/>
  <c r="J14" i="12"/>
  <c r="K14" i="12"/>
  <c r="C13" i="12"/>
  <c r="D13" i="12"/>
  <c r="E13" i="12"/>
  <c r="F13" i="12"/>
  <c r="G13" i="12"/>
  <c r="H13" i="12"/>
  <c r="I13" i="12"/>
  <c r="J13" i="12"/>
  <c r="K13" i="12"/>
  <c r="C12" i="12"/>
  <c r="D12" i="12"/>
  <c r="D17" i="12" s="1"/>
  <c r="E12" i="12"/>
  <c r="F12" i="12"/>
  <c r="F17" i="12" s="1"/>
  <c r="E6" i="18" s="1"/>
  <c r="G12" i="12"/>
  <c r="H12" i="12"/>
  <c r="H17" i="12" s="1"/>
  <c r="I12" i="12"/>
  <c r="J12" i="12"/>
  <c r="J17" i="12" s="1"/>
  <c r="K12" i="12"/>
  <c r="K17" i="12" s="1"/>
  <c r="C11" i="12"/>
  <c r="D11" i="12"/>
  <c r="E11" i="12"/>
  <c r="F11" i="12"/>
  <c r="G11" i="12"/>
  <c r="H11" i="12"/>
  <c r="I11" i="12"/>
  <c r="J11" i="12"/>
  <c r="K11" i="12"/>
  <c r="B14" i="12"/>
  <c r="B13" i="12"/>
  <c r="B12" i="12"/>
  <c r="B11" i="12"/>
  <c r="D10" i="12"/>
  <c r="E10" i="12"/>
  <c r="F10" i="12"/>
  <c r="G10" i="12"/>
  <c r="H10" i="12"/>
  <c r="I10" i="12"/>
  <c r="J10" i="12"/>
  <c r="K10" i="12"/>
  <c r="B10" i="12"/>
  <c r="D9" i="12"/>
  <c r="E9" i="12"/>
  <c r="F9" i="12"/>
  <c r="G9" i="12"/>
  <c r="H9" i="12"/>
  <c r="I9" i="12"/>
  <c r="J9" i="12"/>
  <c r="K9" i="12"/>
  <c r="B9" i="12"/>
  <c r="C8" i="12"/>
  <c r="D8" i="12"/>
  <c r="E8" i="12"/>
  <c r="F8" i="12"/>
  <c r="G8" i="12"/>
  <c r="H8" i="12"/>
  <c r="I8" i="12"/>
  <c r="J8" i="12"/>
  <c r="K8" i="12"/>
  <c r="B8" i="12"/>
  <c r="C7" i="12"/>
  <c r="D7" i="12"/>
  <c r="E7" i="12"/>
  <c r="F7" i="12"/>
  <c r="G7" i="12"/>
  <c r="H7" i="12"/>
  <c r="I7" i="12"/>
  <c r="J7" i="12"/>
  <c r="K7" i="12"/>
  <c r="B7" i="12"/>
  <c r="C6" i="12"/>
  <c r="D6" i="12"/>
  <c r="E6" i="12"/>
  <c r="F6" i="12"/>
  <c r="G6" i="12"/>
  <c r="H6" i="12"/>
  <c r="I6" i="12"/>
  <c r="J6" i="12"/>
  <c r="K6" i="12"/>
  <c r="K5" i="12"/>
  <c r="J5" i="12"/>
  <c r="I5" i="12"/>
  <c r="H5" i="12"/>
  <c r="G5" i="12"/>
  <c r="F5" i="12"/>
  <c r="E5" i="12"/>
  <c r="D5" i="12"/>
  <c r="C5" i="12"/>
  <c r="B6" i="12"/>
  <c r="B5" i="12"/>
  <c r="C11" i="11"/>
  <c r="D11" i="11"/>
  <c r="E11" i="11"/>
  <c r="F11" i="11"/>
  <c r="G11" i="11"/>
  <c r="H11" i="11"/>
  <c r="I11" i="11"/>
  <c r="J11" i="11"/>
  <c r="K11" i="11"/>
  <c r="B11" i="11"/>
  <c r="C10" i="11"/>
  <c r="D10" i="11"/>
  <c r="E10" i="11"/>
  <c r="F10" i="11"/>
  <c r="G10" i="11"/>
  <c r="H10" i="11"/>
  <c r="I10" i="11"/>
  <c r="J10" i="11"/>
  <c r="K10" i="11"/>
  <c r="B10" i="11"/>
  <c r="C9" i="11"/>
  <c r="D9" i="11"/>
  <c r="E9" i="11"/>
  <c r="F9" i="11"/>
  <c r="G9" i="11"/>
  <c r="H9" i="11"/>
  <c r="I9" i="11"/>
  <c r="J9" i="11"/>
  <c r="K9" i="11"/>
  <c r="B9" i="11"/>
  <c r="C8" i="11"/>
  <c r="D8" i="11"/>
  <c r="E8" i="11"/>
  <c r="F8" i="11"/>
  <c r="G8" i="11"/>
  <c r="H8" i="11"/>
  <c r="I8" i="11"/>
  <c r="J8" i="11"/>
  <c r="K8" i="11"/>
  <c r="B8" i="11"/>
  <c r="K7" i="11"/>
  <c r="C7" i="11"/>
  <c r="D7" i="11"/>
  <c r="E7" i="11"/>
  <c r="F7" i="11"/>
  <c r="G7" i="11"/>
  <c r="H7" i="11"/>
  <c r="I7" i="11"/>
  <c r="J7" i="11"/>
  <c r="B7" i="11"/>
  <c r="G17" i="12" l="1"/>
  <c r="F6" i="18" s="1"/>
  <c r="I17" i="12"/>
  <c r="C6" i="11"/>
  <c r="D6" i="11"/>
  <c r="E6" i="11"/>
  <c r="F6" i="11"/>
  <c r="G6" i="11"/>
  <c r="H6" i="11"/>
  <c r="I6" i="11"/>
  <c r="J6" i="11"/>
  <c r="K6" i="11"/>
  <c r="B6" i="11"/>
  <c r="C5" i="11"/>
  <c r="D5" i="11"/>
  <c r="E5" i="11"/>
  <c r="F5" i="11"/>
  <c r="G5" i="11"/>
  <c r="H5" i="11"/>
  <c r="I5" i="11"/>
  <c r="J5" i="11"/>
  <c r="K5" i="11"/>
  <c r="B5" i="11"/>
  <c r="C13" i="10"/>
  <c r="D13" i="10"/>
  <c r="E13" i="10"/>
  <c r="F13" i="10"/>
  <c r="G13" i="10"/>
  <c r="H13" i="10"/>
  <c r="I13" i="10"/>
  <c r="J13" i="10"/>
  <c r="K13" i="10"/>
  <c r="B13" i="10"/>
  <c r="C12" i="10"/>
  <c r="D12" i="10"/>
  <c r="E12" i="10"/>
  <c r="F12" i="10"/>
  <c r="G12" i="10"/>
  <c r="H12" i="10"/>
  <c r="I12" i="10"/>
  <c r="J12" i="10"/>
  <c r="K12" i="10"/>
  <c r="B12" i="10"/>
  <c r="C11" i="10"/>
  <c r="D11" i="10"/>
  <c r="E11" i="10"/>
  <c r="F11" i="10"/>
  <c r="G11" i="10"/>
  <c r="H11" i="10"/>
  <c r="I11" i="10"/>
  <c r="J11" i="10"/>
  <c r="K11" i="10"/>
  <c r="B11" i="10"/>
  <c r="C10" i="10"/>
  <c r="D10" i="10"/>
  <c r="E10" i="10"/>
  <c r="F10" i="10"/>
  <c r="G10" i="10"/>
  <c r="H10" i="10"/>
  <c r="I10" i="10"/>
  <c r="J10" i="10"/>
  <c r="K10" i="10"/>
  <c r="B10" i="10"/>
  <c r="C9" i="10"/>
  <c r="D9" i="10"/>
  <c r="E9" i="10"/>
  <c r="F9" i="10"/>
  <c r="G9" i="10"/>
  <c r="H9" i="10"/>
  <c r="I9" i="10"/>
  <c r="J9" i="10"/>
  <c r="K9" i="10"/>
  <c r="B9" i="10"/>
  <c r="C8" i="10"/>
  <c r="D8" i="10"/>
  <c r="E8" i="10"/>
  <c r="F8" i="10"/>
  <c r="G8" i="10"/>
  <c r="H8" i="10"/>
  <c r="I8" i="10"/>
  <c r="J8" i="10"/>
  <c r="K8" i="10"/>
  <c r="B8" i="10"/>
  <c r="C6" i="10"/>
  <c r="D6" i="10"/>
  <c r="E6" i="10"/>
  <c r="F6" i="10"/>
  <c r="G6" i="10"/>
  <c r="H6" i="10"/>
  <c r="I6" i="10"/>
  <c r="J6" i="10"/>
  <c r="K6" i="10"/>
  <c r="B6" i="10"/>
  <c r="C5" i="10"/>
  <c r="D5" i="10"/>
  <c r="E5" i="10"/>
  <c r="F5" i="10"/>
  <c r="G5" i="10"/>
  <c r="H5" i="10"/>
  <c r="I5" i="10"/>
  <c r="J5" i="10"/>
  <c r="K5" i="10"/>
  <c r="B5" i="10"/>
  <c r="H15" i="7" l="1"/>
  <c r="H18" i="5"/>
  <c r="H19" i="4"/>
  <c r="I23" i="3"/>
  <c r="H23" i="3"/>
  <c r="H19" i="2"/>
  <c r="H19" i="1"/>
  <c r="A7" i="11" l="1"/>
  <c r="J9" i="9" l="1"/>
  <c r="D6" i="9"/>
  <c r="D5" i="9"/>
  <c r="F5" i="9"/>
  <c r="G5" i="9"/>
  <c r="J4" i="9"/>
  <c r="I4" i="9"/>
  <c r="G4" i="9"/>
  <c r="F4" i="9"/>
  <c r="J22" i="15"/>
  <c r="D22" i="15"/>
  <c r="B26" i="12"/>
  <c r="D16" i="17" l="1"/>
  <c r="F16" i="17"/>
  <c r="E11" i="18" s="1"/>
  <c r="C26" i="10"/>
  <c r="D26" i="10"/>
  <c r="E26" i="10"/>
  <c r="F26" i="10"/>
  <c r="G26" i="10"/>
  <c r="H26" i="10"/>
  <c r="I26" i="10"/>
  <c r="J26" i="10"/>
  <c r="K26" i="10"/>
  <c r="B26" i="10"/>
  <c r="C25" i="10"/>
  <c r="D25" i="10"/>
  <c r="E25" i="10"/>
  <c r="F25" i="10"/>
  <c r="G25" i="10"/>
  <c r="H25" i="10"/>
  <c r="I25" i="10"/>
  <c r="J25" i="10"/>
  <c r="K25" i="10"/>
  <c r="B25" i="10"/>
  <c r="C24" i="10"/>
  <c r="D24" i="10"/>
  <c r="E24" i="10"/>
  <c r="F24" i="10"/>
  <c r="G24" i="10"/>
  <c r="H24" i="10"/>
  <c r="I24" i="10"/>
  <c r="J24" i="10"/>
  <c r="K24" i="10"/>
  <c r="B24" i="10"/>
  <c r="C23" i="10"/>
  <c r="D23" i="10"/>
  <c r="E23" i="10"/>
  <c r="F23" i="10"/>
  <c r="G23" i="10"/>
  <c r="H23" i="10"/>
  <c r="I23" i="10"/>
  <c r="J23" i="10"/>
  <c r="K23" i="10"/>
  <c r="B23" i="10"/>
  <c r="C22" i="10"/>
  <c r="D22" i="10"/>
  <c r="E22" i="10"/>
  <c r="F22" i="10"/>
  <c r="G22" i="10"/>
  <c r="H22" i="10"/>
  <c r="I22" i="10"/>
  <c r="J22" i="10"/>
  <c r="K22" i="10"/>
  <c r="B22" i="10"/>
  <c r="C21" i="10"/>
  <c r="D21" i="10"/>
  <c r="E21" i="10"/>
  <c r="F21" i="10"/>
  <c r="G21" i="10"/>
  <c r="H21" i="10"/>
  <c r="I21" i="10"/>
  <c r="J21" i="10"/>
  <c r="K21" i="10"/>
  <c r="B21" i="10"/>
  <c r="C20" i="10"/>
  <c r="D20" i="10"/>
  <c r="E20" i="10"/>
  <c r="F20" i="10"/>
  <c r="G20" i="10"/>
  <c r="H20" i="10"/>
  <c r="I20" i="10"/>
  <c r="J20" i="10"/>
  <c r="K20" i="10"/>
  <c r="B20" i="10"/>
  <c r="C19" i="10"/>
  <c r="D19" i="10"/>
  <c r="E19" i="10"/>
  <c r="F19" i="10"/>
  <c r="G19" i="10"/>
  <c r="H19" i="10"/>
  <c r="I19" i="10"/>
  <c r="J19" i="10"/>
  <c r="K19" i="10"/>
  <c r="B19" i="10"/>
  <c r="F15" i="7"/>
  <c r="F18" i="5"/>
  <c r="F19" i="4"/>
  <c r="L23" i="3"/>
  <c r="E6" i="9"/>
  <c r="F23" i="3"/>
  <c r="F19" i="2"/>
  <c r="I19" i="1"/>
  <c r="E4" i="9"/>
  <c r="H4" i="9" s="1"/>
  <c r="D14" i="10" l="1"/>
  <c r="F14" i="10"/>
  <c r="E4" i="18" s="1"/>
  <c r="I19" i="4"/>
  <c r="J19" i="4"/>
  <c r="C26" i="17" l="1"/>
  <c r="D26" i="17"/>
  <c r="E26" i="17"/>
  <c r="F26" i="17"/>
  <c r="G26" i="17"/>
  <c r="H26" i="17"/>
  <c r="I26" i="17"/>
  <c r="J26" i="17"/>
  <c r="K26" i="17"/>
  <c r="B26" i="17"/>
  <c r="C25" i="17"/>
  <c r="D25" i="17"/>
  <c r="E25" i="17"/>
  <c r="F25" i="17"/>
  <c r="G25" i="17"/>
  <c r="H25" i="17"/>
  <c r="I25" i="17"/>
  <c r="J25" i="17"/>
  <c r="K25" i="17"/>
  <c r="B25" i="17"/>
  <c r="C24" i="17"/>
  <c r="D24" i="17"/>
  <c r="E24" i="17"/>
  <c r="F24" i="17"/>
  <c r="G24" i="17"/>
  <c r="H24" i="17"/>
  <c r="I24" i="17"/>
  <c r="J24" i="17"/>
  <c r="K24" i="17"/>
  <c r="B24" i="17"/>
  <c r="C23" i="17"/>
  <c r="D23" i="17"/>
  <c r="E23" i="17"/>
  <c r="F23" i="17"/>
  <c r="G23" i="17"/>
  <c r="H23" i="17"/>
  <c r="I23" i="17"/>
  <c r="J23" i="17"/>
  <c r="K23" i="17"/>
  <c r="B23" i="17"/>
  <c r="C22" i="17"/>
  <c r="D22" i="17"/>
  <c r="E22" i="17"/>
  <c r="F22" i="17"/>
  <c r="G22" i="17"/>
  <c r="H22" i="17"/>
  <c r="I22" i="17"/>
  <c r="J22" i="17"/>
  <c r="K22" i="17"/>
  <c r="B22" i="17"/>
  <c r="C21" i="17"/>
  <c r="D21" i="17"/>
  <c r="E21" i="17"/>
  <c r="F21" i="17"/>
  <c r="G21" i="17"/>
  <c r="H21" i="17"/>
  <c r="I21" i="17"/>
  <c r="J21" i="17"/>
  <c r="K21" i="17"/>
  <c r="B21" i="17"/>
  <c r="C22" i="11"/>
  <c r="D22" i="11"/>
  <c r="E22" i="11"/>
  <c r="F22" i="11"/>
  <c r="G22" i="11"/>
  <c r="H22" i="11"/>
  <c r="I22" i="11"/>
  <c r="J22" i="11"/>
  <c r="K22" i="11"/>
  <c r="B22" i="11"/>
  <c r="C21" i="11"/>
  <c r="D21" i="11"/>
  <c r="E21" i="11"/>
  <c r="F21" i="11"/>
  <c r="G21" i="11"/>
  <c r="H21" i="11"/>
  <c r="I21" i="11"/>
  <c r="J21" i="11"/>
  <c r="K21" i="11"/>
  <c r="B21" i="11"/>
  <c r="C20" i="11"/>
  <c r="D20" i="11"/>
  <c r="E20" i="11"/>
  <c r="F20" i="11"/>
  <c r="G20" i="11"/>
  <c r="H20" i="11"/>
  <c r="I20" i="11"/>
  <c r="J20" i="11"/>
  <c r="K20" i="11"/>
  <c r="B20" i="11"/>
  <c r="C19" i="11"/>
  <c r="D19" i="11"/>
  <c r="E19" i="11"/>
  <c r="F19" i="11"/>
  <c r="G19" i="11"/>
  <c r="H19" i="11"/>
  <c r="I19" i="11"/>
  <c r="J19" i="11"/>
  <c r="K19" i="11"/>
  <c r="B19" i="11"/>
  <c r="C18" i="11"/>
  <c r="D18" i="11"/>
  <c r="E18" i="11"/>
  <c r="F18" i="11"/>
  <c r="G18" i="11"/>
  <c r="H18" i="11"/>
  <c r="I18" i="11"/>
  <c r="J18" i="11"/>
  <c r="K18" i="11"/>
  <c r="B18" i="11"/>
  <c r="C17" i="11"/>
  <c r="D17" i="11"/>
  <c r="E17" i="11"/>
  <c r="F17" i="11"/>
  <c r="G17" i="11"/>
  <c r="H17" i="11"/>
  <c r="I17" i="11"/>
  <c r="J17" i="11"/>
  <c r="K17" i="11"/>
  <c r="B17" i="11"/>
  <c r="G16" i="17"/>
  <c r="F11" i="18" s="1"/>
  <c r="H16" i="17"/>
  <c r="I16" i="17"/>
  <c r="J16" i="17"/>
  <c r="K16" i="17"/>
  <c r="C28" i="16"/>
  <c r="D28" i="16"/>
  <c r="E28" i="16"/>
  <c r="F28" i="16"/>
  <c r="G28" i="16"/>
  <c r="H28" i="16"/>
  <c r="I28" i="16"/>
  <c r="J28" i="16"/>
  <c r="K28" i="16"/>
  <c r="B28" i="16"/>
  <c r="C27" i="16"/>
  <c r="D27" i="16"/>
  <c r="E27" i="16"/>
  <c r="F27" i="16"/>
  <c r="G27" i="16"/>
  <c r="H27" i="16"/>
  <c r="I27" i="16"/>
  <c r="J27" i="16"/>
  <c r="K27" i="16"/>
  <c r="B27" i="16"/>
  <c r="C26" i="16"/>
  <c r="D26" i="16"/>
  <c r="E26" i="16"/>
  <c r="F26" i="16"/>
  <c r="G26" i="16"/>
  <c r="H26" i="16"/>
  <c r="I26" i="16"/>
  <c r="J26" i="16"/>
  <c r="K26" i="16"/>
  <c r="B26" i="16"/>
  <c r="C24" i="16"/>
  <c r="D24" i="16"/>
  <c r="E24" i="16"/>
  <c r="F24" i="16"/>
  <c r="G24" i="16"/>
  <c r="H24" i="16"/>
  <c r="I24" i="16"/>
  <c r="J24" i="16"/>
  <c r="K24" i="16"/>
  <c r="C25" i="16"/>
  <c r="D25" i="16"/>
  <c r="E25" i="16"/>
  <c r="F25" i="16"/>
  <c r="G25" i="16"/>
  <c r="H25" i="16"/>
  <c r="I25" i="16"/>
  <c r="J25" i="16"/>
  <c r="K25" i="16"/>
  <c r="B25" i="16"/>
  <c r="B24" i="16"/>
  <c r="C22" i="16"/>
  <c r="D22" i="16"/>
  <c r="E22" i="16"/>
  <c r="F22" i="16"/>
  <c r="G22" i="16"/>
  <c r="H22" i="16"/>
  <c r="I22" i="16"/>
  <c r="J22" i="16"/>
  <c r="K22" i="16"/>
  <c r="C23" i="16"/>
  <c r="D23" i="16"/>
  <c r="E23" i="16"/>
  <c r="F23" i="16"/>
  <c r="G23" i="16"/>
  <c r="H23" i="16"/>
  <c r="I23" i="16"/>
  <c r="J23" i="16"/>
  <c r="K23" i="16"/>
  <c r="B23" i="16"/>
  <c r="B22" i="16"/>
  <c r="C21" i="16"/>
  <c r="D21" i="16"/>
  <c r="E21" i="16"/>
  <c r="F21" i="16"/>
  <c r="G21" i="16"/>
  <c r="H21" i="16"/>
  <c r="I21" i="16"/>
  <c r="J21" i="16"/>
  <c r="K21" i="16"/>
  <c r="B21" i="16"/>
  <c r="I26" i="15"/>
  <c r="I27" i="15"/>
  <c r="I28" i="15"/>
  <c r="I29" i="15"/>
  <c r="I30" i="15"/>
  <c r="I31" i="15"/>
  <c r="K26" i="15"/>
  <c r="K27" i="15"/>
  <c r="K28" i="15"/>
  <c r="K29" i="15"/>
  <c r="K30" i="15"/>
  <c r="K31" i="15"/>
  <c r="C31" i="15"/>
  <c r="D31" i="15"/>
  <c r="E31" i="15"/>
  <c r="F31" i="15"/>
  <c r="G31" i="15"/>
  <c r="H31" i="15"/>
  <c r="J31" i="15"/>
  <c r="C30" i="15"/>
  <c r="D30" i="15"/>
  <c r="E30" i="15"/>
  <c r="F30" i="15"/>
  <c r="G30" i="15"/>
  <c r="H30" i="15"/>
  <c r="J30" i="15"/>
  <c r="C29" i="15"/>
  <c r="D29" i="15"/>
  <c r="E29" i="15"/>
  <c r="F29" i="15"/>
  <c r="G29" i="15"/>
  <c r="H29" i="15"/>
  <c r="J29" i="15"/>
  <c r="C28" i="15"/>
  <c r="D28" i="15"/>
  <c r="E28" i="15"/>
  <c r="F28" i="15"/>
  <c r="G28" i="15"/>
  <c r="H28" i="15"/>
  <c r="J28" i="15"/>
  <c r="C27" i="15"/>
  <c r="D27" i="15"/>
  <c r="E27" i="15"/>
  <c r="F27" i="15"/>
  <c r="G27" i="15"/>
  <c r="H27" i="15"/>
  <c r="J27" i="15"/>
  <c r="C26" i="15"/>
  <c r="D26" i="15"/>
  <c r="E26" i="15"/>
  <c r="F26" i="15"/>
  <c r="G26" i="15"/>
  <c r="H26" i="15"/>
  <c r="J26" i="15"/>
  <c r="B31" i="15"/>
  <c r="B30" i="15"/>
  <c r="B29" i="15"/>
  <c r="B28" i="15"/>
  <c r="B27" i="15"/>
  <c r="B26" i="15"/>
  <c r="F14" i="15"/>
  <c r="E9" i="18" s="1"/>
  <c r="D16" i="16" l="1"/>
  <c r="D14" i="15"/>
  <c r="G14" i="15"/>
  <c r="K16" i="16"/>
  <c r="I16" i="16"/>
  <c r="J16" i="16"/>
  <c r="G16" i="16"/>
  <c r="F10" i="18" s="1"/>
  <c r="H14" i="15"/>
  <c r="I14" i="15"/>
  <c r="J14" i="15"/>
  <c r="K14" i="15"/>
  <c r="C28" i="14"/>
  <c r="D28" i="14"/>
  <c r="E28" i="14"/>
  <c r="F28" i="14"/>
  <c r="G28" i="14"/>
  <c r="H28" i="14"/>
  <c r="I28" i="14"/>
  <c r="J28" i="14"/>
  <c r="K28" i="14"/>
  <c r="B28" i="14"/>
  <c r="C27" i="14"/>
  <c r="D27" i="14"/>
  <c r="E27" i="14"/>
  <c r="F27" i="14"/>
  <c r="G27" i="14"/>
  <c r="H27" i="14"/>
  <c r="I27" i="14"/>
  <c r="J27" i="14"/>
  <c r="K27" i="14"/>
  <c r="B27" i="14"/>
  <c r="C26" i="14"/>
  <c r="D26" i="14"/>
  <c r="E26" i="14"/>
  <c r="F26" i="14"/>
  <c r="G26" i="14"/>
  <c r="H26" i="14"/>
  <c r="I26" i="14"/>
  <c r="J26" i="14"/>
  <c r="K26" i="14"/>
  <c r="B26" i="14"/>
  <c r="C25" i="14"/>
  <c r="D25" i="14"/>
  <c r="E25" i="14"/>
  <c r="F25" i="14"/>
  <c r="G25" i="14"/>
  <c r="H25" i="14"/>
  <c r="I25" i="14"/>
  <c r="J25" i="14"/>
  <c r="K25" i="14"/>
  <c r="B25" i="14"/>
  <c r="C24" i="14"/>
  <c r="D24" i="14"/>
  <c r="E24" i="14"/>
  <c r="F24" i="14"/>
  <c r="G24" i="14"/>
  <c r="H24" i="14"/>
  <c r="I24" i="14"/>
  <c r="J24" i="14"/>
  <c r="K24" i="14"/>
  <c r="B24" i="14"/>
  <c r="C23" i="14"/>
  <c r="D23" i="14"/>
  <c r="E23" i="14"/>
  <c r="F23" i="14"/>
  <c r="G23" i="14"/>
  <c r="H23" i="14"/>
  <c r="I23" i="14"/>
  <c r="J23" i="14"/>
  <c r="K23" i="14"/>
  <c r="C22" i="14"/>
  <c r="D22" i="14"/>
  <c r="E22" i="14"/>
  <c r="F22" i="14"/>
  <c r="G22" i="14"/>
  <c r="H22" i="14"/>
  <c r="I22" i="14"/>
  <c r="J22" i="14"/>
  <c r="K22" i="14"/>
  <c r="B23" i="14"/>
  <c r="B22" i="14"/>
  <c r="C21" i="14"/>
  <c r="D21" i="14"/>
  <c r="E21" i="14"/>
  <c r="F21" i="14"/>
  <c r="G21" i="14"/>
  <c r="H21" i="14"/>
  <c r="I21" i="14"/>
  <c r="J21" i="14"/>
  <c r="K21" i="14"/>
  <c r="B21" i="14"/>
  <c r="D13" i="14"/>
  <c r="E13" i="14"/>
  <c r="F13" i="14"/>
  <c r="G13" i="14"/>
  <c r="H13" i="14"/>
  <c r="I13" i="14"/>
  <c r="J13" i="14"/>
  <c r="K13" i="14"/>
  <c r="C25" i="13"/>
  <c r="D25" i="13"/>
  <c r="E25" i="13"/>
  <c r="F25" i="13"/>
  <c r="G25" i="13"/>
  <c r="H25" i="13"/>
  <c r="I25" i="13"/>
  <c r="J25" i="13"/>
  <c r="K25" i="13"/>
  <c r="B25" i="13"/>
  <c r="C24" i="13"/>
  <c r="D24" i="13"/>
  <c r="E24" i="13"/>
  <c r="F24" i="13"/>
  <c r="G24" i="13"/>
  <c r="H24" i="13"/>
  <c r="I24" i="13"/>
  <c r="J24" i="13"/>
  <c r="K24" i="13"/>
  <c r="B24" i="13"/>
  <c r="C23" i="13"/>
  <c r="D23" i="13"/>
  <c r="E23" i="13"/>
  <c r="F23" i="13"/>
  <c r="G23" i="13"/>
  <c r="H23" i="13"/>
  <c r="I23" i="13"/>
  <c r="J23" i="13"/>
  <c r="K23" i="13"/>
  <c r="B23" i="13"/>
  <c r="C22" i="13"/>
  <c r="D22" i="13"/>
  <c r="E22" i="13"/>
  <c r="F22" i="13"/>
  <c r="G22" i="13"/>
  <c r="H22" i="13"/>
  <c r="I22" i="13"/>
  <c r="J22" i="13"/>
  <c r="K22" i="13"/>
  <c r="B22" i="13"/>
  <c r="C21" i="13"/>
  <c r="D21" i="13"/>
  <c r="E21" i="13"/>
  <c r="F21" i="13"/>
  <c r="G21" i="13"/>
  <c r="H21" i="13"/>
  <c r="I21" i="13"/>
  <c r="J21" i="13"/>
  <c r="K21" i="13"/>
  <c r="B21" i="13"/>
  <c r="C20" i="13"/>
  <c r="D20" i="13"/>
  <c r="E20" i="13"/>
  <c r="F20" i="13"/>
  <c r="G20" i="13"/>
  <c r="H20" i="13"/>
  <c r="I20" i="13"/>
  <c r="J20" i="13"/>
  <c r="K20" i="13"/>
  <c r="B20" i="13"/>
  <c r="C29" i="12"/>
  <c r="D29" i="12"/>
  <c r="E29" i="12"/>
  <c r="F29" i="12"/>
  <c r="G29" i="12"/>
  <c r="H29" i="12"/>
  <c r="I29" i="12"/>
  <c r="J29" i="12"/>
  <c r="K29" i="12"/>
  <c r="B29" i="12"/>
  <c r="C28" i="12"/>
  <c r="D28" i="12"/>
  <c r="E28" i="12"/>
  <c r="F28" i="12"/>
  <c r="G28" i="12"/>
  <c r="H28" i="12"/>
  <c r="I28" i="12"/>
  <c r="J28" i="12"/>
  <c r="K28" i="12"/>
  <c r="B28" i="12"/>
  <c r="C27" i="12"/>
  <c r="D27" i="12"/>
  <c r="E27" i="12"/>
  <c r="F27" i="12"/>
  <c r="G27" i="12"/>
  <c r="H27" i="12"/>
  <c r="I27" i="12"/>
  <c r="J27" i="12"/>
  <c r="K27" i="12"/>
  <c r="B27" i="12"/>
  <c r="C26" i="12"/>
  <c r="D26" i="12"/>
  <c r="E26" i="12"/>
  <c r="F26" i="12"/>
  <c r="G26" i="12"/>
  <c r="H26" i="12"/>
  <c r="I26" i="12"/>
  <c r="J26" i="12"/>
  <c r="K26" i="12"/>
  <c r="C25" i="12"/>
  <c r="D25" i="12"/>
  <c r="E25" i="12"/>
  <c r="F25" i="12"/>
  <c r="G25" i="12"/>
  <c r="H25" i="12"/>
  <c r="I25" i="12"/>
  <c r="J25" i="12"/>
  <c r="K25" i="12"/>
  <c r="B25" i="12"/>
  <c r="C24" i="12"/>
  <c r="D24" i="12"/>
  <c r="E24" i="12"/>
  <c r="F24" i="12"/>
  <c r="G24" i="12"/>
  <c r="H24" i="12"/>
  <c r="I24" i="12"/>
  <c r="J24" i="12"/>
  <c r="K24" i="12"/>
  <c r="B24" i="12"/>
  <c r="C23" i="12"/>
  <c r="D23" i="12"/>
  <c r="E23" i="12"/>
  <c r="F23" i="12"/>
  <c r="G23" i="12"/>
  <c r="H23" i="12"/>
  <c r="I23" i="12"/>
  <c r="J23" i="12"/>
  <c r="K23" i="12"/>
  <c r="B23" i="12"/>
  <c r="K22" i="12"/>
  <c r="C22" i="12"/>
  <c r="D22" i="12"/>
  <c r="E22" i="12"/>
  <c r="F22" i="12"/>
  <c r="G22" i="12"/>
  <c r="H22" i="12"/>
  <c r="I22" i="12"/>
  <c r="J22" i="12"/>
  <c r="B22" i="12"/>
  <c r="K14" i="10"/>
  <c r="G14" i="10"/>
  <c r="F4" i="18" s="1"/>
  <c r="G12" i="11"/>
  <c r="F5" i="18" s="1"/>
  <c r="C6" i="9"/>
  <c r="D15" i="13" l="1"/>
  <c r="K15" i="13"/>
  <c r="F16" i="14"/>
  <c r="E8" i="18" s="1"/>
  <c r="D16" i="14"/>
  <c r="F12" i="11"/>
  <c r="E5" i="18" s="1"/>
  <c r="I12" i="11"/>
  <c r="H12" i="11"/>
  <c r="D12" i="11"/>
  <c r="I14" i="10"/>
  <c r="K12" i="11"/>
  <c r="H14" i="10"/>
  <c r="J14" i="10"/>
  <c r="J12" i="11"/>
  <c r="H16" i="14"/>
  <c r="H15" i="13"/>
  <c r="J15" i="13"/>
  <c r="F15" i="13"/>
  <c r="E7" i="18" s="1"/>
  <c r="I15" i="13"/>
  <c r="G15" i="13"/>
  <c r="F7" i="18" s="1"/>
  <c r="I16" i="14"/>
  <c r="K16" i="14"/>
  <c r="G16" i="14"/>
  <c r="J16" i="14"/>
  <c r="H7" i="9"/>
  <c r="D12" i="9"/>
  <c r="D11" i="9"/>
  <c r="I11" i="9"/>
  <c r="J11" i="9"/>
  <c r="C11" i="9"/>
  <c r="D10" i="9"/>
  <c r="F10" i="9"/>
  <c r="I10" i="9"/>
  <c r="J10" i="9"/>
  <c r="C10" i="9"/>
  <c r="D9" i="9"/>
  <c r="D8" i="9"/>
  <c r="E8" i="9"/>
  <c r="I6" i="9"/>
  <c r="I5" i="9"/>
  <c r="J5" i="9"/>
  <c r="C5" i="9"/>
  <c r="H20" i="8"/>
  <c r="E12" i="9" s="1"/>
  <c r="I20" i="8"/>
  <c r="F12" i="9" s="1"/>
  <c r="J20" i="8"/>
  <c r="G12" i="9" s="1"/>
  <c r="K20" i="8"/>
  <c r="L20" i="8"/>
  <c r="I12" i="9" s="1"/>
  <c r="M20" i="8"/>
  <c r="J12" i="9" s="1"/>
  <c r="F20" i="8"/>
  <c r="C12" i="9" s="1"/>
  <c r="E11" i="9"/>
  <c r="I15" i="7"/>
  <c r="F11" i="9" s="1"/>
  <c r="J15" i="7"/>
  <c r="G11" i="9" s="1"/>
  <c r="K15" i="7"/>
  <c r="L15" i="7"/>
  <c r="M15" i="7"/>
  <c r="E10" i="9"/>
  <c r="G10" i="9"/>
  <c r="H10" i="9" l="1"/>
  <c r="D13" i="9"/>
  <c r="F15" i="18"/>
  <c r="H12" i="9"/>
  <c r="G15" i="18"/>
  <c r="E15" i="18"/>
  <c r="H15" i="18"/>
  <c r="I15" i="18"/>
  <c r="H11" i="9"/>
  <c r="I18" i="5"/>
  <c r="F9" i="9" s="1"/>
  <c r="J18" i="5"/>
  <c r="G9" i="9" s="1"/>
  <c r="K18" i="5"/>
  <c r="L18" i="5"/>
  <c r="I9" i="9" s="1"/>
  <c r="M18" i="5"/>
  <c r="E9" i="9"/>
  <c r="C9" i="9"/>
  <c r="F8" i="9"/>
  <c r="H9" i="9" l="1"/>
  <c r="M19" i="4" l="1"/>
  <c r="J8" i="9" s="1"/>
  <c r="L19" i="4"/>
  <c r="I8" i="9" s="1"/>
  <c r="I13" i="9" s="1"/>
  <c r="K19" i="4"/>
  <c r="G8" i="9"/>
  <c r="C8" i="9"/>
  <c r="C13" i="9" s="1"/>
  <c r="M23" i="3"/>
  <c r="J6" i="9" s="1"/>
  <c r="K23" i="3"/>
  <c r="J23" i="3"/>
  <c r="G6" i="9" s="1"/>
  <c r="F6" i="9"/>
  <c r="M19" i="2"/>
  <c r="L19" i="2"/>
  <c r="K19" i="2"/>
  <c r="J19" i="2"/>
  <c r="I19" i="2"/>
  <c r="E5" i="9"/>
  <c r="H5" i="9" l="1"/>
  <c r="E13" i="9"/>
  <c r="H6" i="9"/>
  <c r="F13" i="9"/>
  <c r="J13" i="9"/>
  <c r="H8" i="9"/>
  <c r="G13" i="9"/>
  <c r="K19" i="1"/>
  <c r="L19" i="1"/>
  <c r="M19" i="1"/>
  <c r="J19" i="1"/>
  <c r="F19" i="1"/>
  <c r="H13" i="9" l="1"/>
</calcChain>
</file>

<file path=xl/sharedStrings.xml><?xml version="1.0" encoding="utf-8"?>
<sst xmlns="http://schemas.openxmlformats.org/spreadsheetml/2006/main" count="1338" uniqueCount="337">
  <si>
    <t>Název předmětu</t>
  </si>
  <si>
    <t>Kred.</t>
  </si>
  <si>
    <t>Hodin audio</t>
  </si>
  <si>
    <t>Stran četby</t>
  </si>
  <si>
    <t>NZ</t>
  </si>
  <si>
    <t>Z</t>
  </si>
  <si>
    <t>R2 (Řečtina 2)</t>
  </si>
  <si>
    <t>R3 (Řečtina 3)</t>
  </si>
  <si>
    <t>R4 (Řečtina 4)</t>
  </si>
  <si>
    <t>NZ1 (Úvod do NZ)</t>
  </si>
  <si>
    <t>NZ2 (Evangelia)</t>
  </si>
  <si>
    <t>NZ3 (Skutky a epištoly)</t>
  </si>
  <si>
    <t>NZ4 (Zjevení)</t>
  </si>
  <si>
    <t>ZpNZ (Závěrečná práce z Nového zákona)</t>
  </si>
  <si>
    <t>NZ (Nový zákon)</t>
  </si>
  <si>
    <t>Zk</t>
  </si>
  <si>
    <t>Katedra</t>
  </si>
  <si>
    <t>Intenzivní kurz</t>
  </si>
  <si>
    <t>Cvičení</t>
  </si>
  <si>
    <t>Semestr</t>
  </si>
  <si>
    <t>Ročník</t>
  </si>
  <si>
    <t>Volitelné předměty</t>
  </si>
  <si>
    <t>sNZ1 (seminář z NZ 1)</t>
  </si>
  <si>
    <t>sNZ2 (seminář z NZ 2)</t>
  </si>
  <si>
    <t>sNZ3 (seminář z NZ 3)</t>
  </si>
  <si>
    <t>sNZ4 (seminář z NZ 4)</t>
  </si>
  <si>
    <t>sNZ5 (seminář z NZ 5)</t>
  </si>
  <si>
    <t>sNZ6 (seminář z NZ 6)</t>
  </si>
  <si>
    <t>sNZ7 (seminář z NZ 7)</t>
  </si>
  <si>
    <t>Hodin práce</t>
  </si>
  <si>
    <t>Povinné předměty</t>
  </si>
  <si>
    <t>Z/ZK</t>
  </si>
  <si>
    <t>Přednášky</t>
  </si>
  <si>
    <t>Přednášky: 50 hodin</t>
  </si>
  <si>
    <t>Cvičení: 30 hodin</t>
  </si>
  <si>
    <t>Intenzivní kurz: 25 hodin</t>
  </si>
  <si>
    <t>CELKEM hodin výuky: 105 hodin</t>
  </si>
  <si>
    <t>CELKEM hodin domácí práce: 290</t>
  </si>
  <si>
    <t>CELKEM hodin audiovizuální výuky: 20</t>
  </si>
  <si>
    <t>CELKEM četby: 1300 stran</t>
  </si>
  <si>
    <t>Zápočty: R1, R2, R3, R4, NZ1, NZ2, NZ3, NZ4, ZpNZ</t>
  </si>
  <si>
    <t>Zkouška: NZ</t>
  </si>
  <si>
    <t>Katedra Starého zákona (SZ)</t>
  </si>
  <si>
    <t xml:space="preserve">Povinné předměty </t>
  </si>
  <si>
    <t>SZ</t>
  </si>
  <si>
    <t>H1 (Hebrejština 1)</t>
  </si>
  <si>
    <t>H2 (Hebrejština 2)</t>
  </si>
  <si>
    <t>H3 (Hebrejština 3)</t>
  </si>
  <si>
    <t>H4 (Hebrejština 4)</t>
  </si>
  <si>
    <t>ZpSZ (Závěrečná práce ze Starého zákona)</t>
  </si>
  <si>
    <t>SZ (Starý zákon)</t>
  </si>
  <si>
    <t>Celkem</t>
  </si>
  <si>
    <t>sSZ1 (seminář ze SZ 1)</t>
  </si>
  <si>
    <t>sSZ2 (seminář ze SZ 2)</t>
  </si>
  <si>
    <t>sSZ3 (seminář ze SZ 3)</t>
  </si>
  <si>
    <t>sSZ4 (seminář ze SZ 4)</t>
  </si>
  <si>
    <t>sSZ5 (seminář ze SZ 5)</t>
  </si>
  <si>
    <t>sSZ6 (seminář ze SZ 6)</t>
  </si>
  <si>
    <t>Přednášky: 46 hodin</t>
  </si>
  <si>
    <t>Intenzivní kurz: 45 hodin</t>
  </si>
  <si>
    <t>CELKEM hodin výuky: 121 hodin</t>
  </si>
  <si>
    <t>CELKEM hodin domácí práce: 270</t>
  </si>
  <si>
    <t>Zápočty: BTH, H1, H2, H3, H4, SZ1, SZ2, SZ3, SZ4, ZpSZ</t>
  </si>
  <si>
    <t>Zkouška: SZ</t>
  </si>
  <si>
    <t>Katedra praktické teologie a kazatelské práce (PT)</t>
  </si>
  <si>
    <t>PT</t>
  </si>
  <si>
    <t>PT1 (Pastorace a poradenství I.)</t>
  </si>
  <si>
    <t>PT2 (Pastorace a poradenství II.)</t>
  </si>
  <si>
    <t>PT3 (Homiletika a rétorika)</t>
  </si>
  <si>
    <t>PT4 (Liturgika)</t>
  </si>
  <si>
    <t>MST (Metodika studia teologie – Odborné práce, IT teologie, teologická angličtina)</t>
  </si>
  <si>
    <t>PP2 Povinná praxe (kázání)</t>
  </si>
  <si>
    <t>PP4 Povinná praxe (evangelizace)</t>
  </si>
  <si>
    <t>ZpPT (Závěrečná práce z Praktické teologie)</t>
  </si>
  <si>
    <t>PT (Praktická teologie)</t>
  </si>
  <si>
    <t xml:space="preserve">Povinně volitelné předměty </t>
  </si>
  <si>
    <t>VP1 (Sobotní škola)</t>
  </si>
  <si>
    <t>VP2 (dětská sobotní školka)</t>
  </si>
  <si>
    <t>VP3 (mládež)</t>
  </si>
  <si>
    <t>VP4 (Pathfinder)</t>
  </si>
  <si>
    <t>VP5 (administrativa a vedení sboru)</t>
  </si>
  <si>
    <t>VP6 (vězeňská kaplanská služba)</t>
  </si>
  <si>
    <t>VP7 (nemocniční kaplanská služba)</t>
  </si>
  <si>
    <t>VP8 (vojenská kaplanská služba)</t>
  </si>
  <si>
    <t>VP9 (pastorace)</t>
  </si>
  <si>
    <t>VP10 (INRI road)</t>
  </si>
  <si>
    <t>VP11 (ADRA)</t>
  </si>
  <si>
    <t>VP12 (Klub zdraví)</t>
  </si>
  <si>
    <t>VP13 (Knižní evangelizace)</t>
  </si>
  <si>
    <t>VP14 (publikační činnost institutu)</t>
  </si>
  <si>
    <t>sPT1 (seminář z PT 1)</t>
  </si>
  <si>
    <t>sPT2 (seminář z PT 2)</t>
  </si>
  <si>
    <t>sPT3 (seminář z PT 3)</t>
  </si>
  <si>
    <t>sPT4 (seminář z PT 4)</t>
  </si>
  <si>
    <t>sPT5 (seminář z PT 5)</t>
  </si>
  <si>
    <t>sPT6 (seminář z PT 6)</t>
  </si>
  <si>
    <t>sPT7 (seminář z PT 7)</t>
  </si>
  <si>
    <t>sPT8 (seminář z PT 8)</t>
  </si>
  <si>
    <t>sPT9 (seminář z PT 9)</t>
  </si>
  <si>
    <t>Přednášky: 52 hodin</t>
  </si>
  <si>
    <t>Cvičení: 20 hodin</t>
  </si>
  <si>
    <t>CELKEM hodin výuky: 117 hodin</t>
  </si>
  <si>
    <t>CELKEM hodin domácí práce: 280</t>
  </si>
  <si>
    <t>CELKEM hodin domácí práce praxe: 400</t>
  </si>
  <si>
    <t>CELKEM četby: 1700 stran</t>
  </si>
  <si>
    <t xml:space="preserve">Zápočty: PT1, PT2, PT3, PT4, PT5, PT6, PT7, MST, PP1, PP2, PP3, PP4, ZpPT </t>
  </si>
  <si>
    <t>Zkouška: PT</t>
  </si>
  <si>
    <t>ST</t>
  </si>
  <si>
    <t>ST1 (Úvod do teologie, Gnozeologie)</t>
  </si>
  <si>
    <t>BaV (Bible a věda)</t>
  </si>
  <si>
    <t>T20s (Teologie 20. st.)</t>
  </si>
  <si>
    <t>ET (Etika)</t>
  </si>
  <si>
    <t>ZpST (Závěrečná práce ze Systematické teologie)</t>
  </si>
  <si>
    <t>ST (Systematická teologie)</t>
  </si>
  <si>
    <t>sST1 (seminář ze ST 1)</t>
  </si>
  <si>
    <t>sST2 (seminář ze ST 2)</t>
  </si>
  <si>
    <t>sST3 (seminář ze ST 3)</t>
  </si>
  <si>
    <t>sST4 (seminář ze ST 4)</t>
  </si>
  <si>
    <t>sST5 (seminář ze ST 5)</t>
  </si>
  <si>
    <t>Přednášky: 54 hodin</t>
  </si>
  <si>
    <t>Cvičení: 25 hodin</t>
  </si>
  <si>
    <t>Intenzivní kurz: 10 hodin</t>
  </si>
  <si>
    <t>CELKEM hodin výuky: 89 hodin</t>
  </si>
  <si>
    <t>CELKEM hodin domácí práce: 170</t>
  </si>
  <si>
    <t>CELKEM hodin audiovizuální výuky: 0</t>
  </si>
  <si>
    <t>CELKEM četby: 1800 stran</t>
  </si>
  <si>
    <t>Zápočty: ST1, ST2, ST3, ST4, ST5, ST6, BaV, T20s, ET, ZpST</t>
  </si>
  <si>
    <t>Zkouška: ST</t>
  </si>
  <si>
    <t xml:space="preserve">Lektoři: </t>
  </si>
  <si>
    <r>
      <t xml:space="preserve">Vedoucí: </t>
    </r>
    <r>
      <rPr>
        <b/>
        <sz val="11"/>
        <color rgb="FF000000"/>
        <rFont val="Calibri"/>
        <family val="2"/>
        <charset val="238"/>
        <scheme val="minor"/>
      </rPr>
      <t>Oldřich Svoboda</t>
    </r>
  </si>
  <si>
    <r>
      <t xml:space="preserve">Zástupce vedoucího: </t>
    </r>
    <r>
      <rPr>
        <b/>
        <sz val="11"/>
        <color rgb="FF000000"/>
        <rFont val="Calibri"/>
        <family val="2"/>
        <charset val="238"/>
        <scheme val="minor"/>
      </rPr>
      <t>Vítězslav Chán</t>
    </r>
  </si>
  <si>
    <r>
      <t xml:space="preserve">Učitelé: </t>
    </r>
    <r>
      <rPr>
        <b/>
        <sz val="11"/>
        <color rgb="FF000000"/>
        <rFont val="Calibri"/>
        <family val="2"/>
        <charset val="238"/>
        <scheme val="minor"/>
      </rPr>
      <t>Oldřich Svoboda, Vítězslav Chán, Josef Kučera</t>
    </r>
  </si>
  <si>
    <r>
      <t xml:space="preserve">Vedoucí: </t>
    </r>
    <r>
      <rPr>
        <b/>
        <sz val="11"/>
        <color rgb="FF000000"/>
        <rFont val="Calibri"/>
        <family val="2"/>
        <charset val="238"/>
        <scheme val="minor"/>
      </rPr>
      <t>Jiří Beneš</t>
    </r>
  </si>
  <si>
    <r>
      <t xml:space="preserve">Zástupce vedoucího: </t>
    </r>
    <r>
      <rPr>
        <b/>
        <sz val="11"/>
        <color rgb="FF000000"/>
        <rFont val="Calibri"/>
        <family val="2"/>
        <charset val="238"/>
        <scheme val="minor"/>
      </rPr>
      <t>Peter Čík</t>
    </r>
  </si>
  <si>
    <r>
      <t xml:space="preserve">Učitelé: </t>
    </r>
    <r>
      <rPr>
        <b/>
        <sz val="11"/>
        <color rgb="FF000000"/>
        <rFont val="Calibri"/>
        <family val="2"/>
        <charset val="238"/>
        <scheme val="minor"/>
      </rPr>
      <t>Jiří Beneš, Peter Čík, Oldřich Svoboda</t>
    </r>
  </si>
  <si>
    <r>
      <t xml:space="preserve">Vedoucí: </t>
    </r>
    <r>
      <rPr>
        <b/>
        <sz val="11"/>
        <color rgb="FF000000"/>
        <rFont val="Calibri"/>
        <family val="2"/>
        <charset val="238"/>
        <scheme val="minor"/>
      </rPr>
      <t>Roman Mach</t>
    </r>
  </si>
  <si>
    <r>
      <t xml:space="preserve">Zástupce vedoucího: </t>
    </r>
    <r>
      <rPr>
        <b/>
        <sz val="11"/>
        <color rgb="FF000000"/>
        <rFont val="Calibri"/>
        <family val="2"/>
        <charset val="238"/>
        <scheme val="minor"/>
      </rPr>
      <t>Martin Turčan</t>
    </r>
  </si>
  <si>
    <r>
      <t xml:space="preserve">Učitel: </t>
    </r>
    <r>
      <rPr>
        <b/>
        <sz val="11"/>
        <color rgb="FF000000"/>
        <rFont val="Calibri"/>
        <family val="2"/>
        <charset val="238"/>
        <scheme val="minor"/>
      </rPr>
      <t>Roman Mach, Martin Turčan, Marek Harastej, Pavel Kostečka</t>
    </r>
  </si>
  <si>
    <t>Teol. konference – Christologie (Ekleziologie)</t>
  </si>
  <si>
    <t>Roman Mach</t>
  </si>
  <si>
    <t>Roman Mach, Marek Harastej</t>
  </si>
  <si>
    <t>Martin Turčan, Roman Mach</t>
  </si>
  <si>
    <t>Pavel Kostečka</t>
  </si>
  <si>
    <t>Vyučující</t>
  </si>
  <si>
    <t>Oldřich Svoboda</t>
  </si>
  <si>
    <t>Peter Čík</t>
  </si>
  <si>
    <t>Jiří Beneš</t>
  </si>
  <si>
    <t>Vítězslav Chán, Oldřich Svoboda, Josef Kučera</t>
  </si>
  <si>
    <t>Josef Kučera</t>
  </si>
  <si>
    <t>Vítězslav Chán</t>
  </si>
  <si>
    <r>
      <t xml:space="preserve">Zástupce vedoucího: </t>
    </r>
    <r>
      <rPr>
        <b/>
        <sz val="11"/>
        <color rgb="FF000000"/>
        <rFont val="Calibri"/>
        <family val="2"/>
        <charset val="238"/>
        <scheme val="minor"/>
      </rPr>
      <t xml:space="preserve">Mikuláš Pavlík </t>
    </r>
  </si>
  <si>
    <t>A</t>
  </si>
  <si>
    <t>A3 (Adventistické teologické důrazy I.)</t>
  </si>
  <si>
    <t>A4 (Adventistické teologické důrazy II.)</t>
  </si>
  <si>
    <t>A5 (Adventistické teologické důrazy III.)</t>
  </si>
  <si>
    <t>ZpA (Závěrečná práce z Adventistických studií)</t>
  </si>
  <si>
    <t>A (Adventistické studie)</t>
  </si>
  <si>
    <t>sA1 (seminář z A 1)</t>
  </si>
  <si>
    <t>sA2 (seminář z A 2)</t>
  </si>
  <si>
    <t>sA3 (seminář z A 3)</t>
  </si>
  <si>
    <t>sA4 (seminář z A 4)</t>
  </si>
  <si>
    <t>sA5 (seminář z A 5)</t>
  </si>
  <si>
    <t>sA6 (seminář z A 6)</t>
  </si>
  <si>
    <t>sA7 (seminář z A 7)</t>
  </si>
  <si>
    <t>sA8 (seminář z A 8)</t>
  </si>
  <si>
    <t>sA9 (seminář z A 9)</t>
  </si>
  <si>
    <t>Přednášky: 22 hodin</t>
  </si>
  <si>
    <t>Intenzivní kurz: 35 hodin</t>
  </si>
  <si>
    <t>CELKEM hodin výuky: 77 hodin</t>
  </si>
  <si>
    <t>CELKEM hodin domácí práce: 165</t>
  </si>
  <si>
    <t>CELKEM hodin audiovizuální výuky: 30</t>
  </si>
  <si>
    <t>CELKEM četby: 1600 stran</t>
  </si>
  <si>
    <t>Zápočty: DA, A1, A2, A3, A4, A5, A6, A7, ZpA</t>
  </si>
  <si>
    <t>Zkouška: A</t>
  </si>
  <si>
    <t>Katedra teologických kontextů (K)</t>
  </si>
  <si>
    <t>K</t>
  </si>
  <si>
    <t>ZpK (Závěrečná práce z Teologických kontextů)</t>
  </si>
  <si>
    <t>K (Teologické kontexty)</t>
  </si>
  <si>
    <t>sK1 (seminář z K 1)</t>
  </si>
  <si>
    <t>sK2 (seminář z K 2)</t>
  </si>
  <si>
    <t>sK3 (seminář z K 3)</t>
  </si>
  <si>
    <t>sK4 (seminář z K 4)</t>
  </si>
  <si>
    <t>sK5 (seminář z K 5)</t>
  </si>
  <si>
    <t>Cvičení: 5 hodin</t>
  </si>
  <si>
    <t>Intenzivní kurz: 0 hodin</t>
  </si>
  <si>
    <t>CELKEM hodin výuky: 57 hodin</t>
  </si>
  <si>
    <t>CELKEM hodin domácí práce: 160</t>
  </si>
  <si>
    <t>CELKEM četby: 1200 stran</t>
  </si>
  <si>
    <t>Zápočty: K1, K2, K3, RG, EnC, F, ZpK</t>
  </si>
  <si>
    <t>Zkouška: K</t>
  </si>
  <si>
    <t xml:space="preserve">Centrum pro evangelizaci a misiologii (E) </t>
  </si>
  <si>
    <t>E</t>
  </si>
  <si>
    <t>EPD 1</t>
  </si>
  <si>
    <t>EPD 2</t>
  </si>
  <si>
    <t>E1 (Evangelizace 1 - Dějiny misiologie, Biblické základy misie)</t>
  </si>
  <si>
    <t>E2 (Evangelizace 2 - Praktická evangelizace)</t>
  </si>
  <si>
    <t>ZpE (Závěrečná práce z Evangelizace)</t>
  </si>
  <si>
    <t>E (Evangeliazce)</t>
  </si>
  <si>
    <t>celkem</t>
  </si>
  <si>
    <t>sE1 (seminář z E 1)</t>
  </si>
  <si>
    <t>sE2 (seminář z E 2)</t>
  </si>
  <si>
    <t>sE3 (seminář z E 3)</t>
  </si>
  <si>
    <t>sE4 (seminář z E 4)</t>
  </si>
  <si>
    <t>sE5 (seminář z E 5)</t>
  </si>
  <si>
    <t>sE6 (seminář z E 6)</t>
  </si>
  <si>
    <t>sE7 (seminář z E 7)</t>
  </si>
  <si>
    <t>Intenzivní kurz: 20 hodin</t>
  </si>
  <si>
    <t>CELKEM hodin výuky: 100 hodin</t>
  </si>
  <si>
    <t>CELKEM hodin domácí práce: 190</t>
  </si>
  <si>
    <t>CELKEM četby: 1000 stran</t>
  </si>
  <si>
    <t>Zápočty: EPD1, EPD2, E1,E2, ZpE</t>
  </si>
  <si>
    <t>Zkouška: E</t>
  </si>
  <si>
    <t>Centrum pro adventistickou spiritualitu (S)</t>
  </si>
  <si>
    <t>S</t>
  </si>
  <si>
    <t>ZpS (Závěrečná práce ze Spirituality)</t>
  </si>
  <si>
    <t>S (Spiritualita)</t>
  </si>
  <si>
    <t>sS1 (seminář z S 1)</t>
  </si>
  <si>
    <t>sS2 (seminář z S 2)</t>
  </si>
  <si>
    <t>sS3 (seminář z S 3)</t>
  </si>
  <si>
    <t>sS4 (seminář z S 4)</t>
  </si>
  <si>
    <t>sS5 (seminář z S 5)</t>
  </si>
  <si>
    <t>sS6 (seminář z S 6)</t>
  </si>
  <si>
    <t>sS7 (seminář z S 7)</t>
  </si>
  <si>
    <t>sS8 (seminář z S 8)</t>
  </si>
  <si>
    <t>Přednášky: 74 hodin</t>
  </si>
  <si>
    <t>Cvičení: 0 hodin</t>
  </si>
  <si>
    <t>CELKEM hodin výuky: 74 hodin</t>
  </si>
  <si>
    <t>CELKEM hodin domácí práce: 20</t>
  </si>
  <si>
    <t>CELKEM hodin audiovizuální výuky: 40</t>
  </si>
  <si>
    <t>Zápočty: S1, S2, S3, S4, S5, S6, S7, S8, DS, KST, ZpS</t>
  </si>
  <si>
    <t>Zkouška: S</t>
  </si>
  <si>
    <t xml:space="preserve">CELKOVÝ PŘEHLED </t>
  </si>
  <si>
    <t>celkem bez praxí</t>
  </si>
  <si>
    <t>praxe</t>
  </si>
  <si>
    <t>CELKEM</t>
  </si>
  <si>
    <t>K1 (Církevní dějiny I.)</t>
  </si>
  <si>
    <t>RG (Religionistika)</t>
  </si>
  <si>
    <t>S1 (Spiritualita 1)</t>
  </si>
  <si>
    <t>K2 (Církevní dějiny II.)</t>
  </si>
  <si>
    <t>EnC (Ekumenická nauka o církvích, Nauka o sektách)</t>
  </si>
  <si>
    <t>S2 (Spiritualita 2)</t>
  </si>
  <si>
    <t>K3 (Církevní dějiny III.)</t>
  </si>
  <si>
    <t>F (Filozofie a myšlení naší doby)</t>
  </si>
  <si>
    <t>A1 (EGW I.)</t>
  </si>
  <si>
    <t>S3 (Spiritualita 3)</t>
  </si>
  <si>
    <t>A2 (EGW II.)</t>
  </si>
  <si>
    <t>S4 (Spiritualita 4)</t>
  </si>
  <si>
    <t>S5 (Spiritualita 5)</t>
  </si>
  <si>
    <t>S6 (Spiritualita 6)</t>
  </si>
  <si>
    <t>Povinně volitelné praxe</t>
  </si>
  <si>
    <t>A6 (Prorocký přehled)</t>
  </si>
  <si>
    <t>A7 (Současné otázky adventismu)</t>
  </si>
  <si>
    <t>S7 (Spiritualita 7)</t>
  </si>
  <si>
    <t>DS (Dějiny spirituality)</t>
  </si>
  <si>
    <t>Diplomový seminář 1</t>
  </si>
  <si>
    <t>S8 (Spiritualita 8)</t>
  </si>
  <si>
    <t>KST (Křesťanská spirituální tradice)</t>
  </si>
  <si>
    <t>Diplomový seminář 2</t>
  </si>
  <si>
    <t>CELKOVÝ SOUHRN STUDIA PO SEMESTRECH</t>
  </si>
  <si>
    <t>závěrečná bakalářská práce</t>
  </si>
  <si>
    <t>volitelné semináře</t>
  </si>
  <si>
    <t>Mikuláš Pavlík</t>
  </si>
  <si>
    <t>Sobota - Roman Mach</t>
  </si>
  <si>
    <t>Svatyně - Oldřich Svoboda</t>
  </si>
  <si>
    <t>Druhý příchod - Mikuláš Pavlík</t>
  </si>
  <si>
    <t>Nesmrtelnost - Roman Mach</t>
  </si>
  <si>
    <t>Stvoření - Oldřich Svoboda</t>
  </si>
  <si>
    <t>Ostatek - Oldřich Svoboda</t>
  </si>
  <si>
    <t>Adventistické teologické důrazy</t>
  </si>
  <si>
    <t>Michal Balcar</t>
  </si>
  <si>
    <t>Michal Balcar, Jan Heczko</t>
  </si>
  <si>
    <t>Jan Heczko</t>
  </si>
  <si>
    <r>
      <t xml:space="preserve">Vedoucí: </t>
    </r>
    <r>
      <rPr>
        <b/>
        <sz val="11"/>
        <color theme="1"/>
        <rFont val="Calibri"/>
        <family val="2"/>
        <charset val="238"/>
        <scheme val="minor"/>
      </rPr>
      <t>Marek Harastej</t>
    </r>
  </si>
  <si>
    <r>
      <t>Učitel:</t>
    </r>
    <r>
      <rPr>
        <b/>
        <sz val="11"/>
        <color theme="1"/>
        <rFont val="Calibri"/>
        <family val="2"/>
        <charset val="238"/>
        <scheme val="minor"/>
      </rPr>
      <t xml:space="preserve"> Marek Harastej, Josef Hrdinka</t>
    </r>
  </si>
  <si>
    <r>
      <t>Vedoucí:</t>
    </r>
    <r>
      <rPr>
        <b/>
        <sz val="11"/>
        <color theme="1"/>
        <rFont val="Calibri"/>
        <family val="2"/>
        <charset val="238"/>
        <scheme val="minor"/>
      </rPr>
      <t xml:space="preserve"> Michal Balcar</t>
    </r>
  </si>
  <si>
    <r>
      <t xml:space="preserve">Zástupce vedoucího: </t>
    </r>
    <r>
      <rPr>
        <b/>
        <sz val="11"/>
        <color theme="1"/>
        <rFont val="Calibri"/>
        <family val="2"/>
        <charset val="238"/>
        <scheme val="minor"/>
      </rPr>
      <t>Jan Heczko</t>
    </r>
  </si>
  <si>
    <r>
      <t>Učitel:</t>
    </r>
    <r>
      <rPr>
        <b/>
        <sz val="11"/>
        <color theme="1"/>
        <rFont val="Calibri"/>
        <family val="2"/>
        <charset val="238"/>
        <scheme val="minor"/>
      </rPr>
      <t xml:space="preserve"> Michal Balcar, Jan Heczko</t>
    </r>
  </si>
  <si>
    <r>
      <t xml:space="preserve">Vedoucí: </t>
    </r>
    <r>
      <rPr>
        <b/>
        <sz val="11"/>
        <color theme="1"/>
        <rFont val="Calibri"/>
        <family val="2"/>
        <charset val="238"/>
        <scheme val="minor"/>
      </rPr>
      <t>Tomáš Harastej</t>
    </r>
  </si>
  <si>
    <r>
      <t>Zástupce vedoucího:</t>
    </r>
    <r>
      <rPr>
        <b/>
        <sz val="11"/>
        <color theme="1"/>
        <rFont val="Calibri"/>
        <family val="2"/>
        <charset val="238"/>
        <scheme val="minor"/>
      </rPr>
      <t xml:space="preserve"> Vít Vurst </t>
    </r>
  </si>
  <si>
    <r>
      <t xml:space="preserve">Učitel: </t>
    </r>
    <r>
      <rPr>
        <b/>
        <sz val="11"/>
        <color theme="1"/>
        <rFont val="Calibri"/>
        <family val="2"/>
        <charset val="238"/>
        <scheme val="minor"/>
      </rPr>
      <t>Tomáš Harastej, Vít Vurst, Marek Harastej, Oldřich Svoboda</t>
    </r>
  </si>
  <si>
    <r>
      <t>Vedoucí:</t>
    </r>
    <r>
      <rPr>
        <b/>
        <sz val="11"/>
        <color theme="1"/>
        <rFont val="Calibri"/>
        <family val="2"/>
        <charset val="238"/>
        <scheme val="minor"/>
      </rPr>
      <t xml:space="preserve"> Marek Harastej</t>
    </r>
  </si>
  <si>
    <r>
      <t>Zástupce vedoucího:</t>
    </r>
    <r>
      <rPr>
        <b/>
        <sz val="11"/>
        <color theme="1"/>
        <rFont val="Calibri"/>
        <family val="2"/>
        <charset val="238"/>
        <scheme val="minor"/>
      </rPr>
      <t xml:space="preserve"> Mikuláš Pavlík</t>
    </r>
  </si>
  <si>
    <t>Bohumil Kern</t>
  </si>
  <si>
    <t>Marek Harastej</t>
  </si>
  <si>
    <t>Zápočty</t>
  </si>
  <si>
    <t>Celkem hodin</t>
  </si>
  <si>
    <t>1. Semestr</t>
  </si>
  <si>
    <t>2. semestr</t>
  </si>
  <si>
    <t>3. semestr</t>
  </si>
  <si>
    <t>4. semestr</t>
  </si>
  <si>
    <t>5. semestr</t>
  </si>
  <si>
    <t>6. semestr</t>
  </si>
  <si>
    <t>7. semestr</t>
  </si>
  <si>
    <t>8. semestr</t>
  </si>
  <si>
    <t>Katedra systematické teologie (ST)</t>
  </si>
  <si>
    <t>R1 (Řečtina 1)</t>
  </si>
  <si>
    <t>PP1 Povinná praxe (vedení skupinky)</t>
  </si>
  <si>
    <t>1;2</t>
  </si>
  <si>
    <t>3;4</t>
  </si>
  <si>
    <t>PP3 Povinná praxe (vyučování EPD)</t>
  </si>
  <si>
    <t>5;6</t>
  </si>
  <si>
    <r>
      <t xml:space="preserve">Zástupce vedoucího: </t>
    </r>
    <r>
      <rPr>
        <b/>
        <sz val="11"/>
        <color theme="1"/>
        <rFont val="Calibri"/>
        <family val="2"/>
        <charset val="238"/>
        <scheme val="minor"/>
      </rPr>
      <t>Josef Hrdinka</t>
    </r>
  </si>
  <si>
    <t>Spiritualita:</t>
  </si>
  <si>
    <t>1. Spirituální tipy</t>
  </si>
  <si>
    <t>2. Spirituální disciplíny</t>
  </si>
  <si>
    <t>3. Spirituální témata</t>
  </si>
  <si>
    <t>4. Adventistická spiritualita</t>
  </si>
  <si>
    <t>Marek Harastej, Oldřich Svoboda</t>
  </si>
  <si>
    <t>Josef Hrdinka</t>
  </si>
  <si>
    <t>O. Svoboda,          R. Mach,                M. Harastej,          V. Chán</t>
  </si>
  <si>
    <t>Učitel</t>
  </si>
  <si>
    <t>Vztah ke světu - Oldřich Svoboda</t>
  </si>
  <si>
    <t>Trojandělské poselství - Marek Harastej</t>
  </si>
  <si>
    <t>Katedra Nového zákona</t>
  </si>
  <si>
    <t>Katedra adventistických studií (A)</t>
  </si>
  <si>
    <r>
      <t xml:space="preserve">Učitel: </t>
    </r>
    <r>
      <rPr>
        <b/>
        <sz val="11"/>
        <color rgb="FF000000"/>
        <rFont val="Calibri"/>
        <family val="2"/>
        <charset val="238"/>
        <scheme val="minor"/>
      </rPr>
      <t>Vítězslav Chán, Mikuláš Pavlík, Roman Mach, Oldřich Svoboda, Marek Harastej</t>
    </r>
  </si>
  <si>
    <t>ST2 (Skripturologie, Hermeneutika)</t>
  </si>
  <si>
    <t xml:space="preserve">DA (Dějiny adventismu) </t>
  </si>
  <si>
    <r>
      <t xml:space="preserve">Učitel: </t>
    </r>
    <r>
      <rPr>
        <b/>
        <sz val="11"/>
        <color theme="1"/>
        <rFont val="Calibri"/>
        <family val="2"/>
        <charset val="238"/>
        <scheme val="minor"/>
      </rPr>
      <t>Marek Harastej, Mikuláš Pavlík, Bohumil Kern</t>
    </r>
  </si>
  <si>
    <t>Tomáš Harastej, Marek Harastej, Oldřich Svoboda</t>
  </si>
  <si>
    <t>Vít Vurst</t>
  </si>
  <si>
    <t xml:space="preserve">STi (Pneumatologie) </t>
  </si>
  <si>
    <t>ST3 (Teologie, Trinitární teologie, Christologie)</t>
  </si>
  <si>
    <t>SZ1 (Úvod do SZ, Pentateuch)</t>
  </si>
  <si>
    <t>SZ4 (Daniel)</t>
  </si>
  <si>
    <t xml:space="preserve">ST4 (Antropologie, Hamartologie, Soteriologie) </t>
  </si>
  <si>
    <t>PT5 (Práce se skupinami I.)</t>
  </si>
  <si>
    <t>PT6 (Práce se skupinami II.)</t>
  </si>
  <si>
    <t>PT7 (Administrativa a vedení sboru, Církevní řád)</t>
  </si>
  <si>
    <t>E3 (Evangelizace církve)</t>
  </si>
  <si>
    <t>ST5 (Eschatologie, Ekleziologie)</t>
  </si>
  <si>
    <t>Tomáš Harastej</t>
  </si>
  <si>
    <t>PTi (Leadership)</t>
  </si>
  <si>
    <t>SZ3 (Prorocké knihy)</t>
  </si>
  <si>
    <t>Jiří Beneš     Oldřich Svoboda</t>
  </si>
  <si>
    <t>SZ2 (Historické, poetické a mudroslovné knihy)</t>
  </si>
  <si>
    <r>
      <rPr>
        <b/>
        <sz val="11"/>
        <color theme="1"/>
        <rFont val="Calibri"/>
        <family val="2"/>
        <charset val="238"/>
        <scheme val="minor"/>
      </rPr>
      <t>He (Hermeneutika)</t>
    </r>
    <r>
      <rPr>
        <sz val="11"/>
        <color theme="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</si>
</sst>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1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0" fillId="0" borderId="0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ont="1" applyFill="1" applyBorder="1"/>
    <xf numFmtId="0" fontId="0" fillId="0" borderId="0" xfId="0" applyFill="1" applyBorder="1"/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0" fillId="0" borderId="0" xfId="0" applyFont="1"/>
    <xf numFmtId="0" fontId="0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1" xfId="0" applyFont="1" applyBorder="1"/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7" xfId="0" applyFont="1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/>
    <xf numFmtId="0" fontId="0" fillId="2" borderId="11" xfId="0" applyFont="1" applyFill="1" applyBorder="1"/>
    <xf numFmtId="0" fontId="1" fillId="0" borderId="11" xfId="0" applyFont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4" fillId="0" borderId="0" xfId="0" applyFont="1" applyAlignment="1">
      <alignment horizontal="left" vertical="center"/>
    </xf>
    <xf numFmtId="0" fontId="0" fillId="2" borderId="5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2" xfId="0" applyFill="1" applyBorder="1"/>
    <xf numFmtId="0" fontId="0" fillId="0" borderId="10" xfId="0" applyBorder="1"/>
    <xf numFmtId="0" fontId="1" fillId="0" borderId="11" xfId="0" applyFont="1" applyBorder="1"/>
    <xf numFmtId="0" fontId="0" fillId="2" borderId="6" xfId="0" applyFill="1" applyBorder="1"/>
    <xf numFmtId="0" fontId="0" fillId="2" borderId="8" xfId="0" applyFill="1" applyBorder="1"/>
    <xf numFmtId="0" fontId="5" fillId="0" borderId="1" xfId="0" applyFont="1" applyBorder="1"/>
    <xf numFmtId="0" fontId="5" fillId="0" borderId="3" xfId="0" applyFont="1" applyBorder="1"/>
    <xf numFmtId="0" fontId="0" fillId="2" borderId="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2" borderId="18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2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9"/>
  <sheetViews>
    <sheetView zoomScaleNormal="100" workbookViewId="0">
      <selection activeCell="I4" sqref="I4"/>
    </sheetView>
  </sheetViews>
  <sheetFormatPr defaultRowHeight="15" x14ac:dyDescent="0.25"/>
  <cols>
    <col min="1" max="1" width="7.140625" customWidth="1"/>
    <col min="2" max="2" width="8.42578125" bestFit="1" customWidth="1"/>
    <col min="3" max="3" width="7.85546875" bestFit="1" customWidth="1"/>
    <col min="4" max="4" width="35" style="20" customWidth="1"/>
    <col min="5" max="5" width="21.42578125" style="37" customWidth="1"/>
    <col min="6" max="6" width="5.5703125" customWidth="1"/>
    <col min="7" max="7" width="5" bestFit="1" customWidth="1"/>
    <col min="8" max="8" width="10.140625" bestFit="1" customWidth="1"/>
    <col min="9" max="9" width="7.42578125" bestFit="1" customWidth="1"/>
    <col min="10" max="10" width="9.85546875" style="3" customWidth="1"/>
    <col min="11" max="11" width="6.5703125" customWidth="1"/>
    <col min="12" max="13" width="6.85546875" customWidth="1"/>
    <col min="16" max="16" width="8.42578125" bestFit="1" customWidth="1"/>
    <col min="18" max="18" width="21.85546875" style="20" customWidth="1"/>
    <col min="19" max="19" width="6.42578125" bestFit="1" customWidth="1"/>
    <col min="20" max="20" width="5.5703125" bestFit="1" customWidth="1"/>
    <col min="21" max="21" width="8.42578125" bestFit="1" customWidth="1"/>
    <col min="22" max="22" width="12" customWidth="1"/>
    <col min="23" max="23" width="7.42578125" style="2" bestFit="1" customWidth="1"/>
    <col min="24" max="24" width="14.42578125" style="2" bestFit="1" customWidth="1"/>
    <col min="25" max="25" width="12.5703125" bestFit="1" customWidth="1"/>
    <col min="26" max="26" width="12.42578125" bestFit="1" customWidth="1"/>
    <col min="27" max="27" width="11" bestFit="1" customWidth="1"/>
  </cols>
  <sheetData>
    <row r="1" spans="1:28" ht="15.75" x14ac:dyDescent="0.25">
      <c r="A1" s="6" t="s">
        <v>313</v>
      </c>
      <c r="B1" s="34"/>
      <c r="W1"/>
      <c r="X1"/>
      <c r="AB1" s="3"/>
    </row>
    <row r="2" spans="1:28" x14ac:dyDescent="0.25">
      <c r="A2" s="31" t="s">
        <v>129</v>
      </c>
      <c r="W2"/>
      <c r="X2"/>
      <c r="AB2" s="3"/>
    </row>
    <row r="3" spans="1:28" x14ac:dyDescent="0.25">
      <c r="A3" s="31" t="s">
        <v>130</v>
      </c>
      <c r="W3"/>
      <c r="X3"/>
      <c r="AB3" s="3"/>
    </row>
    <row r="4" spans="1:28" x14ac:dyDescent="0.25">
      <c r="A4" s="31" t="s">
        <v>131</v>
      </c>
      <c r="W4"/>
      <c r="X4"/>
      <c r="AB4" s="3"/>
    </row>
    <row r="5" spans="1:28" x14ac:dyDescent="0.25">
      <c r="A5" s="33" t="s">
        <v>128</v>
      </c>
      <c r="AB5" s="3"/>
    </row>
    <row r="6" spans="1:28" x14ac:dyDescent="0.25">
      <c r="A6" s="33"/>
      <c r="AB6" s="3"/>
    </row>
    <row r="7" spans="1:28" ht="15.75" thickBot="1" x14ac:dyDescent="0.3">
      <c r="A7" s="43" t="s">
        <v>30</v>
      </c>
      <c r="AB7" s="3"/>
    </row>
    <row r="8" spans="1:28" ht="29.25" customHeight="1" thickBot="1" x14ac:dyDescent="0.3">
      <c r="A8" s="90" t="s">
        <v>20</v>
      </c>
      <c r="B8" s="91" t="s">
        <v>19</v>
      </c>
      <c r="C8" s="91" t="s">
        <v>16</v>
      </c>
      <c r="D8" s="92" t="s">
        <v>0</v>
      </c>
      <c r="E8" s="91" t="s">
        <v>310</v>
      </c>
      <c r="F8" s="91" t="s">
        <v>1</v>
      </c>
      <c r="G8" s="91" t="s">
        <v>31</v>
      </c>
      <c r="H8" s="91" t="s">
        <v>32</v>
      </c>
      <c r="I8" s="91" t="s">
        <v>18</v>
      </c>
      <c r="J8" s="91" t="s">
        <v>17</v>
      </c>
      <c r="K8" s="91" t="s">
        <v>2</v>
      </c>
      <c r="L8" s="91" t="s">
        <v>29</v>
      </c>
      <c r="M8" s="93" t="s">
        <v>3</v>
      </c>
      <c r="AB8" s="3"/>
    </row>
    <row r="9" spans="1:28" ht="29.25" customHeight="1" x14ac:dyDescent="0.25">
      <c r="A9" s="98">
        <v>3</v>
      </c>
      <c r="B9" s="151">
        <v>5</v>
      </c>
      <c r="C9" s="152" t="s">
        <v>4</v>
      </c>
      <c r="D9" s="52" t="s">
        <v>295</v>
      </c>
      <c r="E9" s="152" t="s">
        <v>147</v>
      </c>
      <c r="F9" s="152">
        <v>1</v>
      </c>
      <c r="G9" s="152" t="s">
        <v>5</v>
      </c>
      <c r="H9" s="53"/>
      <c r="I9" s="153">
        <v>10</v>
      </c>
      <c r="J9" s="240">
        <v>25</v>
      </c>
      <c r="K9" s="53"/>
      <c r="L9" s="152">
        <v>40</v>
      </c>
      <c r="M9" s="154"/>
      <c r="AB9" s="3"/>
    </row>
    <row r="10" spans="1:28" ht="29.25" customHeight="1" x14ac:dyDescent="0.25">
      <c r="A10" s="99">
        <v>3</v>
      </c>
      <c r="B10" s="13">
        <v>6</v>
      </c>
      <c r="C10" s="4" t="s">
        <v>4</v>
      </c>
      <c r="D10" s="21" t="s">
        <v>6</v>
      </c>
      <c r="E10" s="4" t="s">
        <v>147</v>
      </c>
      <c r="F10" s="4">
        <v>1</v>
      </c>
      <c r="G10" s="4" t="s">
        <v>5</v>
      </c>
      <c r="H10" s="5"/>
      <c r="I10" s="29">
        <v>10</v>
      </c>
      <c r="J10" s="228"/>
      <c r="K10" s="5"/>
      <c r="L10" s="4">
        <v>40</v>
      </c>
      <c r="M10" s="143"/>
      <c r="AB10" s="3"/>
    </row>
    <row r="11" spans="1:28" ht="29.25" customHeight="1" x14ac:dyDescent="0.25">
      <c r="A11" s="99">
        <v>4</v>
      </c>
      <c r="B11" s="13">
        <v>7</v>
      </c>
      <c r="C11" s="4" t="s">
        <v>4</v>
      </c>
      <c r="D11" s="21" t="s">
        <v>7</v>
      </c>
      <c r="E11" s="4" t="s">
        <v>147</v>
      </c>
      <c r="F11" s="4">
        <v>1</v>
      </c>
      <c r="G11" s="4" t="s">
        <v>5</v>
      </c>
      <c r="H11" s="5"/>
      <c r="I11" s="29">
        <v>5</v>
      </c>
      <c r="J11" s="228"/>
      <c r="K11" s="5"/>
      <c r="L11" s="4">
        <v>40</v>
      </c>
      <c r="M11" s="143"/>
      <c r="AB11" s="3"/>
    </row>
    <row r="12" spans="1:28" ht="29.25" customHeight="1" x14ac:dyDescent="0.25">
      <c r="A12" s="99">
        <v>4</v>
      </c>
      <c r="B12" s="13">
        <v>8</v>
      </c>
      <c r="C12" s="4" t="s">
        <v>4</v>
      </c>
      <c r="D12" s="21" t="s">
        <v>8</v>
      </c>
      <c r="E12" s="4" t="s">
        <v>147</v>
      </c>
      <c r="F12" s="4">
        <v>1</v>
      </c>
      <c r="G12" s="4" t="s">
        <v>5</v>
      </c>
      <c r="H12" s="5"/>
      <c r="I12" s="29">
        <v>5</v>
      </c>
      <c r="J12" s="228"/>
      <c r="K12" s="5"/>
      <c r="L12" s="4">
        <v>20</v>
      </c>
      <c r="M12" s="143"/>
      <c r="AB12" s="3"/>
    </row>
    <row r="13" spans="1:28" x14ac:dyDescent="0.25">
      <c r="A13" s="99">
        <v>3</v>
      </c>
      <c r="B13" s="13">
        <v>5</v>
      </c>
      <c r="C13" s="4" t="s">
        <v>4</v>
      </c>
      <c r="D13" s="21" t="s">
        <v>9</v>
      </c>
      <c r="E13" s="4" t="s">
        <v>144</v>
      </c>
      <c r="F13" s="4">
        <v>1</v>
      </c>
      <c r="G13" s="4" t="s">
        <v>5</v>
      </c>
      <c r="H13" s="4">
        <v>10</v>
      </c>
      <c r="I13" s="5"/>
      <c r="J13" s="228"/>
      <c r="K13" s="4">
        <v>10</v>
      </c>
      <c r="L13" s="5"/>
      <c r="M13" s="144">
        <v>300</v>
      </c>
      <c r="AB13" s="3"/>
    </row>
    <row r="14" spans="1:28" x14ac:dyDescent="0.25">
      <c r="A14" s="99">
        <v>3</v>
      </c>
      <c r="B14" s="13">
        <v>6</v>
      </c>
      <c r="C14" s="4" t="s">
        <v>4</v>
      </c>
      <c r="D14" s="21" t="s">
        <v>10</v>
      </c>
      <c r="E14" s="4" t="s">
        <v>148</v>
      </c>
      <c r="F14" s="4">
        <v>1</v>
      </c>
      <c r="G14" s="4" t="s">
        <v>5</v>
      </c>
      <c r="H14" s="4">
        <v>10</v>
      </c>
      <c r="I14" s="5"/>
      <c r="J14" s="228"/>
      <c r="K14" s="5"/>
      <c r="L14" s="5"/>
      <c r="M14" s="144">
        <v>300</v>
      </c>
      <c r="AB14" s="3"/>
    </row>
    <row r="15" spans="1:28" x14ac:dyDescent="0.25">
      <c r="A15" s="99">
        <v>4</v>
      </c>
      <c r="B15" s="13">
        <v>7</v>
      </c>
      <c r="C15" s="4" t="s">
        <v>4</v>
      </c>
      <c r="D15" s="21" t="s">
        <v>11</v>
      </c>
      <c r="E15" s="4" t="s">
        <v>144</v>
      </c>
      <c r="F15" s="4">
        <v>1</v>
      </c>
      <c r="G15" s="4" t="s">
        <v>5</v>
      </c>
      <c r="H15" s="29">
        <v>20</v>
      </c>
      <c r="I15" s="5"/>
      <c r="J15" s="228"/>
      <c r="K15" s="5"/>
      <c r="L15" s="5"/>
      <c r="M15" s="144">
        <v>300</v>
      </c>
      <c r="AB15" s="3"/>
    </row>
    <row r="16" spans="1:28" x14ac:dyDescent="0.25">
      <c r="A16" s="99">
        <v>4</v>
      </c>
      <c r="B16" s="13">
        <v>8</v>
      </c>
      <c r="C16" s="4" t="s">
        <v>4</v>
      </c>
      <c r="D16" s="21" t="s">
        <v>12</v>
      </c>
      <c r="E16" s="4" t="s">
        <v>149</v>
      </c>
      <c r="F16" s="4">
        <v>2</v>
      </c>
      <c r="G16" s="4" t="s">
        <v>5</v>
      </c>
      <c r="H16" s="4">
        <v>20</v>
      </c>
      <c r="I16" s="5"/>
      <c r="J16" s="228"/>
      <c r="K16" s="4">
        <v>10</v>
      </c>
      <c r="L16" s="5"/>
      <c r="M16" s="144">
        <v>400</v>
      </c>
      <c r="AB16" s="3"/>
    </row>
    <row r="17" spans="1:27" ht="30" x14ac:dyDescent="0.25">
      <c r="A17" s="99">
        <v>4</v>
      </c>
      <c r="B17" s="13">
        <v>8</v>
      </c>
      <c r="C17" s="4" t="s">
        <v>4</v>
      </c>
      <c r="D17" s="21" t="s">
        <v>13</v>
      </c>
      <c r="E17" s="29" t="s">
        <v>144</v>
      </c>
      <c r="F17" s="4">
        <v>1</v>
      </c>
      <c r="G17" s="4" t="s">
        <v>5</v>
      </c>
      <c r="H17" s="5"/>
      <c r="I17" s="5"/>
      <c r="J17" s="228"/>
      <c r="K17" s="5"/>
      <c r="L17" s="4">
        <v>25</v>
      </c>
      <c r="M17" s="143"/>
      <c r="O17" s="11"/>
      <c r="P17" s="11"/>
      <c r="Q17" s="9"/>
      <c r="R17" s="24"/>
      <c r="S17" s="9"/>
      <c r="T17" s="9"/>
      <c r="U17" s="9"/>
      <c r="V17" s="9"/>
      <c r="W17" s="10"/>
      <c r="X17" s="10"/>
      <c r="Y17" s="9"/>
      <c r="Z17" s="9"/>
      <c r="AA17" s="9"/>
    </row>
    <row r="18" spans="1:27" ht="15.75" thickBot="1" x14ac:dyDescent="0.3">
      <c r="A18" s="101">
        <v>4</v>
      </c>
      <c r="B18" s="54">
        <v>8</v>
      </c>
      <c r="C18" s="55" t="s">
        <v>4</v>
      </c>
      <c r="D18" s="56" t="s">
        <v>14</v>
      </c>
      <c r="E18" s="268" t="s">
        <v>144</v>
      </c>
      <c r="F18" s="55">
        <v>6</v>
      </c>
      <c r="G18" s="55" t="s">
        <v>15</v>
      </c>
      <c r="H18" s="57"/>
      <c r="I18" s="57"/>
      <c r="J18" s="229"/>
      <c r="K18" s="57"/>
      <c r="L18" s="55">
        <v>125</v>
      </c>
      <c r="M18" s="145"/>
      <c r="O18" s="12"/>
      <c r="P18" s="12"/>
      <c r="Q18" s="9"/>
      <c r="R18" s="25"/>
      <c r="S18" s="9"/>
      <c r="T18" s="9"/>
      <c r="U18" s="9"/>
      <c r="V18" s="9"/>
      <c r="W18" s="10"/>
      <c r="X18" s="10"/>
      <c r="Y18" s="9"/>
      <c r="Z18" s="9"/>
      <c r="AA18" s="9"/>
    </row>
    <row r="19" spans="1:27" ht="16.5" thickTop="1" thickBot="1" x14ac:dyDescent="0.3">
      <c r="A19" s="146"/>
      <c r="B19" s="147"/>
      <c r="C19" s="148" t="s">
        <v>4</v>
      </c>
      <c r="D19" s="127" t="s">
        <v>51</v>
      </c>
      <c r="E19" s="149"/>
      <c r="F19" s="148">
        <f>SUM(F9:F18)</f>
        <v>16</v>
      </c>
      <c r="G19" s="172">
        <v>9</v>
      </c>
      <c r="H19" s="148">
        <f>SUM(H9:H18)</f>
        <v>60</v>
      </c>
      <c r="I19" s="148">
        <f>SUM(I9:I18)</f>
        <v>30</v>
      </c>
      <c r="J19" s="148">
        <f>SUM(J9:J18)</f>
        <v>25</v>
      </c>
      <c r="K19" s="148">
        <f t="shared" ref="K19:M19" si="0">SUM(K9:K18)</f>
        <v>20</v>
      </c>
      <c r="L19" s="148">
        <f t="shared" si="0"/>
        <v>290</v>
      </c>
      <c r="M19" s="150">
        <f t="shared" si="0"/>
        <v>1300</v>
      </c>
      <c r="O19" s="9"/>
      <c r="P19" s="9"/>
      <c r="Q19" s="9"/>
      <c r="R19" s="25"/>
      <c r="S19" s="9"/>
      <c r="T19" s="9"/>
      <c r="U19" s="9"/>
      <c r="V19" s="9"/>
      <c r="W19" s="10"/>
      <c r="X19" s="10"/>
      <c r="Y19" s="9"/>
      <c r="Z19" s="9"/>
      <c r="AA19" s="9"/>
    </row>
    <row r="22" spans="1:27" ht="15.75" thickBot="1" x14ac:dyDescent="0.3">
      <c r="A22" s="7" t="s">
        <v>21</v>
      </c>
      <c r="B22" s="8"/>
      <c r="C22" s="9"/>
      <c r="D22" s="24"/>
      <c r="E22" s="46"/>
      <c r="F22" s="9"/>
      <c r="G22" s="9"/>
      <c r="H22" s="9"/>
      <c r="I22" s="9"/>
      <c r="J22" s="9"/>
      <c r="K22" s="9"/>
      <c r="L22" s="9"/>
      <c r="M22" s="9"/>
    </row>
    <row r="23" spans="1:27" ht="30.75" thickBot="1" x14ac:dyDescent="0.3">
      <c r="A23" s="90" t="s">
        <v>20</v>
      </c>
      <c r="B23" s="91" t="s">
        <v>19</v>
      </c>
      <c r="C23" s="91" t="s">
        <v>16</v>
      </c>
      <c r="D23" s="92" t="s">
        <v>0</v>
      </c>
      <c r="E23" s="91" t="s">
        <v>310</v>
      </c>
      <c r="F23" s="91" t="s">
        <v>1</v>
      </c>
      <c r="G23" s="91" t="s">
        <v>31</v>
      </c>
      <c r="H23" s="91" t="s">
        <v>32</v>
      </c>
      <c r="I23" s="91" t="s">
        <v>18</v>
      </c>
      <c r="J23" s="91" t="s">
        <v>17</v>
      </c>
      <c r="K23" s="91" t="s">
        <v>2</v>
      </c>
      <c r="L23" s="91" t="s">
        <v>29</v>
      </c>
      <c r="M23" s="93" t="s">
        <v>3</v>
      </c>
    </row>
    <row r="24" spans="1:27" x14ac:dyDescent="0.25">
      <c r="A24" s="230">
        <v>3</v>
      </c>
      <c r="B24" s="231">
        <v>5</v>
      </c>
      <c r="C24" s="216" t="s">
        <v>4</v>
      </c>
      <c r="D24" s="232" t="s">
        <v>22</v>
      </c>
      <c r="E24" s="216"/>
      <c r="F24" s="216">
        <v>1</v>
      </c>
      <c r="G24" s="216" t="s">
        <v>5</v>
      </c>
      <c r="H24" s="216"/>
      <c r="I24" s="216">
        <v>10</v>
      </c>
      <c r="J24" s="216"/>
      <c r="K24" s="216"/>
      <c r="L24" s="216">
        <v>40</v>
      </c>
      <c r="M24" s="217"/>
    </row>
    <row r="25" spans="1:27" x14ac:dyDescent="0.25">
      <c r="A25" s="99">
        <v>3</v>
      </c>
      <c r="B25" s="13">
        <v>5</v>
      </c>
      <c r="C25" s="14" t="s">
        <v>4</v>
      </c>
      <c r="D25" s="23" t="s">
        <v>23</v>
      </c>
      <c r="E25" s="14"/>
      <c r="F25" s="59">
        <v>1</v>
      </c>
      <c r="G25" s="14" t="s">
        <v>5</v>
      </c>
      <c r="H25" s="14"/>
      <c r="I25" s="14">
        <v>10</v>
      </c>
      <c r="J25" s="14"/>
      <c r="K25" s="14"/>
      <c r="L25" s="14">
        <v>40</v>
      </c>
      <c r="M25" s="85"/>
      <c r="R25" s="26"/>
    </row>
    <row r="26" spans="1:27" x14ac:dyDescent="0.25">
      <c r="A26" s="99">
        <v>3</v>
      </c>
      <c r="B26" s="13">
        <v>6</v>
      </c>
      <c r="C26" s="14" t="s">
        <v>4</v>
      </c>
      <c r="D26" s="23" t="s">
        <v>24</v>
      </c>
      <c r="E26" s="14"/>
      <c r="F26" s="59">
        <v>1</v>
      </c>
      <c r="G26" s="14" t="s">
        <v>5</v>
      </c>
      <c r="H26" s="14"/>
      <c r="I26" s="14">
        <v>10</v>
      </c>
      <c r="J26" s="14"/>
      <c r="K26" s="14"/>
      <c r="L26" s="14">
        <v>40</v>
      </c>
      <c r="M26" s="85"/>
      <c r="R26" s="26"/>
    </row>
    <row r="27" spans="1:27" x14ac:dyDescent="0.25">
      <c r="A27" s="99">
        <v>4</v>
      </c>
      <c r="B27" s="13">
        <v>7</v>
      </c>
      <c r="C27" s="14" t="s">
        <v>4</v>
      </c>
      <c r="D27" s="23" t="s">
        <v>25</v>
      </c>
      <c r="E27" s="14"/>
      <c r="F27" s="59">
        <v>1</v>
      </c>
      <c r="G27" s="14" t="s">
        <v>5</v>
      </c>
      <c r="H27" s="14"/>
      <c r="I27" s="14">
        <v>10</v>
      </c>
      <c r="J27" s="14"/>
      <c r="K27" s="14"/>
      <c r="L27" s="14">
        <v>40</v>
      </c>
      <c r="M27" s="85"/>
      <c r="R27" s="26"/>
    </row>
    <row r="28" spans="1:27" ht="15.75" x14ac:dyDescent="0.25">
      <c r="A28" s="99">
        <v>4</v>
      </c>
      <c r="B28" s="13">
        <v>7</v>
      </c>
      <c r="C28" s="14" t="s">
        <v>4</v>
      </c>
      <c r="D28" s="23" t="s">
        <v>26</v>
      </c>
      <c r="E28" s="14"/>
      <c r="F28" s="59">
        <v>1</v>
      </c>
      <c r="G28" s="14" t="s">
        <v>5</v>
      </c>
      <c r="H28" s="14"/>
      <c r="I28" s="14">
        <v>10</v>
      </c>
      <c r="J28" s="14"/>
      <c r="K28" s="14"/>
      <c r="L28" s="14">
        <v>40</v>
      </c>
      <c r="M28" s="85"/>
      <c r="R28" s="27"/>
    </row>
    <row r="29" spans="1:27" x14ac:dyDescent="0.25">
      <c r="A29" s="99">
        <v>4</v>
      </c>
      <c r="B29" s="13">
        <v>7</v>
      </c>
      <c r="C29" s="14" t="s">
        <v>4</v>
      </c>
      <c r="D29" s="23" t="s">
        <v>27</v>
      </c>
      <c r="E29" s="14"/>
      <c r="F29" s="59">
        <v>1</v>
      </c>
      <c r="G29" s="14" t="s">
        <v>5</v>
      </c>
      <c r="H29" s="14"/>
      <c r="I29" s="14">
        <v>10</v>
      </c>
      <c r="J29" s="14"/>
      <c r="K29" s="14"/>
      <c r="L29" s="14">
        <v>40</v>
      </c>
      <c r="M29" s="85"/>
      <c r="R29" s="26"/>
    </row>
    <row r="30" spans="1:27" ht="15.75" thickBot="1" x14ac:dyDescent="0.3">
      <c r="A30" s="136">
        <v>4</v>
      </c>
      <c r="B30" s="155">
        <v>8</v>
      </c>
      <c r="C30" s="95" t="s">
        <v>4</v>
      </c>
      <c r="D30" s="137" t="s">
        <v>28</v>
      </c>
      <c r="E30" s="95"/>
      <c r="F30" s="89">
        <v>1</v>
      </c>
      <c r="G30" s="95" t="s">
        <v>5</v>
      </c>
      <c r="H30" s="95"/>
      <c r="I30" s="95">
        <v>10</v>
      </c>
      <c r="J30" s="95"/>
      <c r="K30" s="95"/>
      <c r="L30" s="95">
        <v>40</v>
      </c>
      <c r="M30" s="97"/>
      <c r="R30" s="26"/>
    </row>
    <row r="31" spans="1:27" x14ac:dyDescent="0.25">
      <c r="R31" s="26"/>
    </row>
    <row r="32" spans="1:27" hidden="1" x14ac:dyDescent="0.25">
      <c r="A32" s="31" t="s">
        <v>33</v>
      </c>
      <c r="B32" s="17"/>
    </row>
    <row r="33" spans="1:3" hidden="1" x14ac:dyDescent="0.25">
      <c r="A33" s="31" t="s">
        <v>34</v>
      </c>
      <c r="B33" s="17"/>
    </row>
    <row r="34" spans="1:3" hidden="1" x14ac:dyDescent="0.25">
      <c r="A34" s="31" t="s">
        <v>35</v>
      </c>
      <c r="B34" s="17"/>
    </row>
    <row r="35" spans="1:3" hidden="1" x14ac:dyDescent="0.25">
      <c r="A35" s="32" t="s">
        <v>36</v>
      </c>
      <c r="B35" s="17"/>
    </row>
    <row r="36" spans="1:3" hidden="1" x14ac:dyDescent="0.25">
      <c r="A36" s="31" t="s">
        <v>37</v>
      </c>
      <c r="B36" s="17"/>
    </row>
    <row r="37" spans="1:3" hidden="1" x14ac:dyDescent="0.25">
      <c r="A37" s="31" t="s">
        <v>38</v>
      </c>
      <c r="B37" s="17"/>
    </row>
    <row r="38" spans="1:3" ht="15" hidden="1" customHeight="1" x14ac:dyDescent="0.25">
      <c r="A38" s="31" t="s">
        <v>39</v>
      </c>
      <c r="B38" s="17"/>
      <c r="C38" s="17"/>
    </row>
    <row r="39" spans="1:3" ht="15.75" hidden="1" customHeight="1" x14ac:dyDescent="0.25">
      <c r="A39" s="31" t="s">
        <v>40</v>
      </c>
      <c r="B39" s="17"/>
      <c r="C39" s="17"/>
    </row>
    <row r="40" spans="1:3" hidden="1" x14ac:dyDescent="0.25">
      <c r="A40" s="31" t="s">
        <v>41</v>
      </c>
      <c r="B40" s="17"/>
      <c r="C40" s="17"/>
    </row>
    <row r="41" spans="1:3" x14ac:dyDescent="0.25">
      <c r="A41" s="17"/>
      <c r="C41" s="17"/>
    </row>
    <row r="42" spans="1:3" x14ac:dyDescent="0.25">
      <c r="A42" s="32"/>
      <c r="C42" s="17"/>
    </row>
    <row r="43" spans="1:3" x14ac:dyDescent="0.25">
      <c r="A43" s="31"/>
      <c r="C43" s="17"/>
    </row>
    <row r="44" spans="1:3" x14ac:dyDescent="0.25">
      <c r="A44" s="17"/>
      <c r="C44" s="17"/>
    </row>
    <row r="45" spans="1:3" x14ac:dyDescent="0.25">
      <c r="A45" s="32"/>
      <c r="C45" s="17"/>
    </row>
    <row r="46" spans="1:3" x14ac:dyDescent="0.25">
      <c r="A46" s="31"/>
      <c r="C46" s="17"/>
    </row>
    <row r="47" spans="1:3" x14ac:dyDescent="0.25">
      <c r="A47" s="31"/>
    </row>
    <row r="48" spans="1:3" x14ac:dyDescent="0.25">
      <c r="A48" s="31"/>
    </row>
    <row r="49" spans="1:1" x14ac:dyDescent="0.25">
      <c r="A49" s="31"/>
    </row>
    <row r="68" spans="1:1" x14ac:dyDescent="0.25">
      <c r="A68" s="1"/>
    </row>
    <row r="69" spans="1:1" x14ac:dyDescent="0.25">
      <c r="A69" s="1"/>
    </row>
  </sheetData>
  <sheetProtection algorithmName="SHA-512" hashValue="9o7aB/YHoccYswLYCajPbxLtWTDSrU5D/8YzlaMBGhvH4W8LFhp3lzy+5DBn8JgvIKFtwOhVl5eQjsL+Am2I1Q==" saltValue="1A43L2WmQSlRCF+a9836uA==" spinCount="100000" sheet="1" objects="1" scenarios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3" orientation="landscape" r:id="rId1"/>
  <headerFooter>
    <oddHeader>&amp;CSměrnice č. 2</oddHeader>
    <oddFooter xml:space="preserve">&amp;LSchváleno Správní radou ATI: 26. 3. 2018
Revize dokumentu proběhne nejpozději ke dni: 31. 12. 2019
</oddFooter>
  </headerFooter>
  <rowBreaks count="1" manualBreakCount="1">
    <brk id="21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selection activeCell="B18" sqref="B18"/>
    </sheetView>
  </sheetViews>
  <sheetFormatPr defaultColWidth="9.140625" defaultRowHeight="15" x14ac:dyDescent="0.25"/>
  <cols>
    <col min="1" max="1" width="10.42578125" style="39" customWidth="1"/>
    <col min="2" max="2" width="38.5703125" style="183" bestFit="1" customWidth="1"/>
    <col min="3" max="3" width="14.85546875" style="183" customWidth="1"/>
    <col min="4" max="5" width="5.5703125" style="39" bestFit="1" customWidth="1"/>
    <col min="6" max="6" width="10.140625" style="39" customWidth="1"/>
    <col min="7" max="7" width="7.42578125" style="39" bestFit="1" customWidth="1"/>
    <col min="8" max="8" width="10" style="39" customWidth="1"/>
    <col min="9" max="10" width="6.42578125" style="39" bestFit="1" customWidth="1"/>
    <col min="11" max="11" width="5.85546875" style="39" bestFit="1" customWidth="1"/>
    <col min="12" max="16384" width="9.140625" style="39"/>
  </cols>
  <sheetData>
    <row r="1" spans="1:13" ht="15.75" x14ac:dyDescent="0.25">
      <c r="A1" s="35" t="s">
        <v>286</v>
      </c>
    </row>
    <row r="3" spans="1:13" ht="15.75" thickBot="1" x14ac:dyDescent="0.3">
      <c r="A3" s="38" t="s">
        <v>30</v>
      </c>
    </row>
    <row r="4" spans="1:13" ht="30.75" thickBot="1" x14ac:dyDescent="0.3">
      <c r="A4" s="90" t="s">
        <v>16</v>
      </c>
      <c r="B4" s="92" t="s">
        <v>0</v>
      </c>
      <c r="C4" s="91" t="s">
        <v>310</v>
      </c>
      <c r="D4" s="91" t="s">
        <v>1</v>
      </c>
      <c r="E4" s="91" t="s">
        <v>31</v>
      </c>
      <c r="F4" s="91" t="s">
        <v>32</v>
      </c>
      <c r="G4" s="91" t="s">
        <v>18</v>
      </c>
      <c r="H4" s="91" t="s">
        <v>17</v>
      </c>
      <c r="I4" s="91" t="s">
        <v>2</v>
      </c>
      <c r="J4" s="91" t="s">
        <v>29</v>
      </c>
      <c r="K4" s="93" t="s">
        <v>3</v>
      </c>
    </row>
    <row r="5" spans="1:13" ht="30" x14ac:dyDescent="0.25">
      <c r="A5" s="189" t="s">
        <v>44</v>
      </c>
      <c r="B5" s="80" t="str">
        <f>SZ!D8</f>
        <v xml:space="preserve">He (Hermeneutika) </v>
      </c>
      <c r="C5" s="260" t="str">
        <f>SZ!E8</f>
        <v>Oldřich Svoboda</v>
      </c>
      <c r="D5" s="260">
        <f>SZ!F8</f>
        <v>1</v>
      </c>
      <c r="E5" s="260" t="str">
        <f>SZ!G8</f>
        <v>Z</v>
      </c>
      <c r="F5" s="66">
        <f>SZ!H8</f>
        <v>0</v>
      </c>
      <c r="G5" s="66">
        <f>SZ!I8</f>
        <v>0</v>
      </c>
      <c r="H5" s="260">
        <f>SZ!J8</f>
        <v>20</v>
      </c>
      <c r="I5" s="66">
        <f>SZ!K8</f>
        <v>0</v>
      </c>
      <c r="J5" s="66">
        <f>SZ!L8</f>
        <v>0</v>
      </c>
      <c r="K5" s="131">
        <f>SZ!M8</f>
        <v>200</v>
      </c>
    </row>
    <row r="6" spans="1:13" x14ac:dyDescent="0.25">
      <c r="A6" s="186" t="s">
        <v>44</v>
      </c>
      <c r="B6" s="22" t="str">
        <f>SZ!D9</f>
        <v>H1 (Hebrejština 1)</v>
      </c>
      <c r="C6" s="41" t="str">
        <f>SZ!E9</f>
        <v>Jiří Beneš</v>
      </c>
      <c r="D6" s="41">
        <f>SZ!F9</f>
        <v>1</v>
      </c>
      <c r="E6" s="41" t="str">
        <f>SZ!G9</f>
        <v>Z</v>
      </c>
      <c r="F6" s="45">
        <f>SZ!H9</f>
        <v>0</v>
      </c>
      <c r="G6" s="41">
        <f>SZ!I9</f>
        <v>10</v>
      </c>
      <c r="H6" s="41">
        <f>SZ!J9</f>
        <v>25</v>
      </c>
      <c r="I6" s="45">
        <f>SZ!K9</f>
        <v>0</v>
      </c>
      <c r="J6" s="41">
        <f>SZ!L9</f>
        <v>40</v>
      </c>
      <c r="K6" s="122">
        <f>SZ!M9</f>
        <v>0</v>
      </c>
    </row>
    <row r="7" spans="1:13" x14ac:dyDescent="0.25">
      <c r="A7" s="186" t="s">
        <v>44</v>
      </c>
      <c r="B7" s="252" t="str">
        <f>SZ!D13</f>
        <v>SZ1 (Úvod do SZ, Pentateuch)</v>
      </c>
      <c r="C7" s="233" t="str">
        <f>SZ!E13</f>
        <v>Peter Čík</v>
      </c>
      <c r="D7" s="233">
        <f>SZ!F13</f>
        <v>1</v>
      </c>
      <c r="E7" s="233" t="str">
        <f>SZ!G13</f>
        <v>Z</v>
      </c>
      <c r="F7" s="233">
        <f>SZ!H13</f>
        <v>10</v>
      </c>
      <c r="G7" s="45">
        <f>SZ!I13</f>
        <v>0</v>
      </c>
      <c r="H7" s="45">
        <f>SZ!J13</f>
        <v>0</v>
      </c>
      <c r="I7" s="233">
        <f>SZ!K13</f>
        <v>10</v>
      </c>
      <c r="J7" s="45">
        <f>SZ!L13</f>
        <v>0</v>
      </c>
      <c r="K7" s="265">
        <f>SZ!M13</f>
        <v>300</v>
      </c>
    </row>
    <row r="8" spans="1:13" x14ac:dyDescent="0.25">
      <c r="A8" s="186" t="s">
        <v>175</v>
      </c>
      <c r="B8" s="22" t="str">
        <f>K!D8</f>
        <v>K1 (Církevní dějiny I.)</v>
      </c>
      <c r="C8" s="41" t="str">
        <f>K!E8</f>
        <v>Michal Balcar</v>
      </c>
      <c r="D8" s="41">
        <f>K!F8</f>
        <v>1</v>
      </c>
      <c r="E8" s="41" t="str">
        <f>K!G8</f>
        <v>Z</v>
      </c>
      <c r="F8" s="41">
        <f>K!H8</f>
        <v>10</v>
      </c>
      <c r="G8" s="45">
        <f>K!I8</f>
        <v>0</v>
      </c>
      <c r="H8" s="45">
        <f>K!J8</f>
        <v>0</v>
      </c>
      <c r="I8" s="45">
        <f>K!K8</f>
        <v>0</v>
      </c>
      <c r="J8" s="45">
        <f>K!L8</f>
        <v>0</v>
      </c>
      <c r="K8" s="121">
        <f>K!M8</f>
        <v>200</v>
      </c>
    </row>
    <row r="9" spans="1:13" ht="30" x14ac:dyDescent="0.25">
      <c r="A9" s="186" t="s">
        <v>175</v>
      </c>
      <c r="B9" s="22" t="str">
        <f>K!D11</f>
        <v>RG (Religionistika)</v>
      </c>
      <c r="C9" s="41" t="str">
        <f>K!E11</f>
        <v>Michal Balcar, Jan Heczko</v>
      </c>
      <c r="D9" s="41">
        <f>K!F11</f>
        <v>1</v>
      </c>
      <c r="E9" s="41" t="str">
        <f>K!G11</f>
        <v>Z</v>
      </c>
      <c r="F9" s="45">
        <f>K!H11</f>
        <v>0</v>
      </c>
      <c r="G9" s="45">
        <f>K!I11</f>
        <v>0</v>
      </c>
      <c r="H9" s="41">
        <f>K!J11</f>
        <v>6</v>
      </c>
      <c r="I9" s="45">
        <f>K!K11</f>
        <v>0</v>
      </c>
      <c r="J9" s="41">
        <f>K!L11</f>
        <v>10</v>
      </c>
      <c r="K9" s="121">
        <f>K!M11</f>
        <v>200</v>
      </c>
    </row>
    <row r="10" spans="1:13" x14ac:dyDescent="0.25">
      <c r="A10" s="186" t="s">
        <v>65</v>
      </c>
      <c r="B10" s="22" t="str">
        <f>PT!D8</f>
        <v>PT1 (Pastorace a poradenství I.)</v>
      </c>
      <c r="C10" s="41" t="str">
        <f>PT!E8</f>
        <v>Josef Hrdinka</v>
      </c>
      <c r="D10" s="41">
        <f>PT!F8</f>
        <v>1</v>
      </c>
      <c r="E10" s="41" t="str">
        <f>PT!G8</f>
        <v>Z</v>
      </c>
      <c r="F10" s="41">
        <f>PT!H8</f>
        <v>10</v>
      </c>
      <c r="G10" s="45">
        <f>PT!I8</f>
        <v>0</v>
      </c>
      <c r="H10" s="45">
        <f>PT!J8</f>
        <v>0</v>
      </c>
      <c r="I10" s="45">
        <f>PT!K8</f>
        <v>0</v>
      </c>
      <c r="J10" s="45">
        <f>PT!L8</f>
        <v>0</v>
      </c>
      <c r="K10" s="121">
        <f>PT!M8</f>
        <v>200</v>
      </c>
    </row>
    <row r="11" spans="1:13" ht="60" x14ac:dyDescent="0.25">
      <c r="A11" s="186" t="s">
        <v>65</v>
      </c>
      <c r="B11" s="22" t="str">
        <f>PT!D16</f>
        <v>MST (Metodika studia teologie – Odborné práce, IT teologie, teologická angličtina)</v>
      </c>
      <c r="C11" s="41" t="str">
        <f>PT!E16</f>
        <v>Marek Harastej, Oldřich Svoboda</v>
      </c>
      <c r="D11" s="41">
        <f>PT!F16</f>
        <v>1</v>
      </c>
      <c r="E11" s="41" t="str">
        <f>PT!G16</f>
        <v>Z</v>
      </c>
      <c r="F11" s="41">
        <f>PT!H16</f>
        <v>10</v>
      </c>
      <c r="G11" s="45">
        <f>PT!I16</f>
        <v>0</v>
      </c>
      <c r="H11" s="45">
        <f>PT!J16</f>
        <v>0</v>
      </c>
      <c r="I11" s="45">
        <f>PT!K16</f>
        <v>0</v>
      </c>
      <c r="J11" s="41">
        <f>PT!L16</f>
        <v>20</v>
      </c>
      <c r="K11" s="122">
        <f>PT!M16</f>
        <v>0</v>
      </c>
    </row>
    <row r="12" spans="1:13" x14ac:dyDescent="0.25">
      <c r="A12" s="186" t="s">
        <v>107</v>
      </c>
      <c r="B12" s="22" t="str">
        <f>ST!D8</f>
        <v>ST1 (Úvod do teologie, Gnozeologie)</v>
      </c>
      <c r="C12" s="41" t="str">
        <f>ST!E8</f>
        <v>Roman Mach</v>
      </c>
      <c r="D12" s="41">
        <f>ST!F8</f>
        <v>1</v>
      </c>
      <c r="E12" s="41" t="str">
        <f>ST!G8</f>
        <v>Z</v>
      </c>
      <c r="F12" s="41">
        <f>ST!H8</f>
        <v>10</v>
      </c>
      <c r="G12" s="45">
        <f>ST!I8</f>
        <v>0</v>
      </c>
      <c r="H12" s="45">
        <f>ST!J8</f>
        <v>0</v>
      </c>
      <c r="I12" s="45">
        <f>ST!K8</f>
        <v>0</v>
      </c>
      <c r="J12" s="45">
        <f>ST!L8</f>
        <v>0</v>
      </c>
      <c r="K12" s="121">
        <f>ST!M8</f>
        <v>200</v>
      </c>
    </row>
    <row r="13" spans="1:13" ht="15.75" thickBot="1" x14ac:dyDescent="0.3">
      <c r="A13" s="190" t="s">
        <v>213</v>
      </c>
      <c r="B13" s="96" t="str">
        <f>S!D8</f>
        <v>S1 (Spiritualita 1)</v>
      </c>
      <c r="C13" s="142" t="str">
        <f>S!E8</f>
        <v>Bohumil Kern</v>
      </c>
      <c r="D13" s="142">
        <f>S!F8</f>
        <v>1</v>
      </c>
      <c r="E13" s="142" t="str">
        <f>S!G8</f>
        <v>Z</v>
      </c>
      <c r="F13" s="194">
        <f>S!H8</f>
        <v>0</v>
      </c>
      <c r="G13" s="142">
        <f>S!I8</f>
        <v>10</v>
      </c>
      <c r="H13" s="194">
        <f>S!J8</f>
        <v>0</v>
      </c>
      <c r="I13" s="142">
        <f>S!K8</f>
        <v>10</v>
      </c>
      <c r="J13" s="194">
        <f>S!L8</f>
        <v>0</v>
      </c>
      <c r="K13" s="264">
        <f>S!M8</f>
        <v>100</v>
      </c>
      <c r="M13" s="239"/>
    </row>
    <row r="14" spans="1:13" ht="15.75" thickBot="1" x14ac:dyDescent="0.3">
      <c r="A14" s="188"/>
      <c r="B14" s="127" t="s">
        <v>51</v>
      </c>
      <c r="C14" s="133"/>
      <c r="D14" s="148">
        <f>SUM(D5:D13)</f>
        <v>9</v>
      </c>
      <c r="E14" s="148">
        <v>9</v>
      </c>
      <c r="F14" s="148">
        <f>SUM(F5:F13)</f>
        <v>50</v>
      </c>
      <c r="G14" s="148">
        <f t="shared" ref="G14:K14" si="0">SUM(G5:G13)</f>
        <v>20</v>
      </c>
      <c r="H14" s="148">
        <f t="shared" si="0"/>
        <v>51</v>
      </c>
      <c r="I14" s="148">
        <f t="shared" si="0"/>
        <v>20</v>
      </c>
      <c r="J14" s="148">
        <f t="shared" si="0"/>
        <v>70</v>
      </c>
      <c r="K14" s="150">
        <f t="shared" si="0"/>
        <v>1400</v>
      </c>
    </row>
    <row r="17" spans="1:11" ht="15.75" thickBot="1" x14ac:dyDescent="0.3">
      <c r="A17" s="38" t="s">
        <v>21</v>
      </c>
    </row>
    <row r="18" spans="1:11" ht="30.75" thickBot="1" x14ac:dyDescent="0.3">
      <c r="A18" s="90" t="s">
        <v>16</v>
      </c>
      <c r="B18" s="92" t="s">
        <v>0</v>
      </c>
      <c r="C18" s="91" t="s">
        <v>310</v>
      </c>
      <c r="D18" s="91" t="s">
        <v>1</v>
      </c>
      <c r="E18" s="91" t="s">
        <v>31</v>
      </c>
      <c r="F18" s="91" t="s">
        <v>32</v>
      </c>
      <c r="G18" s="91" t="s">
        <v>18</v>
      </c>
      <c r="H18" s="91" t="s">
        <v>17</v>
      </c>
      <c r="I18" s="91" t="s">
        <v>2</v>
      </c>
      <c r="J18" s="91" t="s">
        <v>29</v>
      </c>
      <c r="K18" s="93" t="s">
        <v>3</v>
      </c>
    </row>
    <row r="19" spans="1:11" x14ac:dyDescent="0.25">
      <c r="A19" s="189" t="s">
        <v>44</v>
      </c>
      <c r="B19" s="80" t="str">
        <f>SZ!D24</f>
        <v>sSZ1 (seminář ze SZ 1)</v>
      </c>
      <c r="C19" s="241">
        <f>SZ!E24</f>
        <v>0</v>
      </c>
      <c r="D19" s="241">
        <f>SZ!F24</f>
        <v>1</v>
      </c>
      <c r="E19" s="241" t="str">
        <f>SZ!G24</f>
        <v>Z</v>
      </c>
      <c r="F19" s="66">
        <f>SZ!H24</f>
        <v>0</v>
      </c>
      <c r="G19" s="241">
        <f>SZ!I24</f>
        <v>10</v>
      </c>
      <c r="H19" s="66">
        <f>SZ!J24</f>
        <v>0</v>
      </c>
      <c r="I19" s="66">
        <f>SZ!K24</f>
        <v>0</v>
      </c>
      <c r="J19" s="241">
        <f>SZ!L24</f>
        <v>40</v>
      </c>
      <c r="K19" s="193">
        <f>SZ!M24</f>
        <v>0</v>
      </c>
    </row>
    <row r="20" spans="1:11" x14ac:dyDescent="0.25">
      <c r="A20" s="186" t="s">
        <v>65</v>
      </c>
      <c r="B20" s="22" t="str">
        <f>PT!D45</f>
        <v>sPT1 (seminář z PT 1)</v>
      </c>
      <c r="C20" s="41">
        <f>PT!E45</f>
        <v>0</v>
      </c>
      <c r="D20" s="41">
        <f>PT!F45</f>
        <v>1</v>
      </c>
      <c r="E20" s="41" t="str">
        <f>PT!G45</f>
        <v>Z</v>
      </c>
      <c r="F20" s="45">
        <f>PT!H45</f>
        <v>0</v>
      </c>
      <c r="G20" s="41">
        <f>PT!I45</f>
        <v>10</v>
      </c>
      <c r="H20" s="45">
        <f>PT!J45</f>
        <v>0</v>
      </c>
      <c r="I20" s="45">
        <f>PT!K45</f>
        <v>0</v>
      </c>
      <c r="J20" s="41">
        <f>PT!L45</f>
        <v>40</v>
      </c>
      <c r="K20" s="122">
        <f>PT!M45</f>
        <v>0</v>
      </c>
    </row>
    <row r="21" spans="1:11" x14ac:dyDescent="0.25">
      <c r="A21" s="186" t="s">
        <v>44</v>
      </c>
      <c r="B21" s="22" t="str">
        <f>SZ!D25</f>
        <v>sSZ2 (seminář ze SZ 2)</v>
      </c>
      <c r="C21" s="41">
        <f>SZ!E25</f>
        <v>0</v>
      </c>
      <c r="D21" s="41">
        <f>SZ!F25</f>
        <v>1</v>
      </c>
      <c r="E21" s="41" t="str">
        <f>SZ!G25</f>
        <v>Z</v>
      </c>
      <c r="F21" s="45">
        <f>SZ!H25</f>
        <v>0</v>
      </c>
      <c r="G21" s="41">
        <f>SZ!I25</f>
        <v>10</v>
      </c>
      <c r="H21" s="45">
        <f>SZ!J25</f>
        <v>0</v>
      </c>
      <c r="I21" s="45">
        <f>SZ!K25</f>
        <v>0</v>
      </c>
      <c r="J21" s="41">
        <f>SZ!L25</f>
        <v>40</v>
      </c>
      <c r="K21" s="122">
        <f>SZ!M25</f>
        <v>0</v>
      </c>
    </row>
    <row r="22" spans="1:11" x14ac:dyDescent="0.25">
      <c r="A22" s="186" t="s">
        <v>175</v>
      </c>
      <c r="B22" s="22" t="str">
        <f>K!D21</f>
        <v>sK1 (seminář z K 1)</v>
      </c>
      <c r="C22" s="41">
        <f>K!E21</f>
        <v>0</v>
      </c>
      <c r="D22" s="41">
        <f>K!F21</f>
        <v>1</v>
      </c>
      <c r="E22" s="41" t="str">
        <f>K!G21</f>
        <v>Z</v>
      </c>
      <c r="F22" s="45">
        <f>K!H21</f>
        <v>0</v>
      </c>
      <c r="G22" s="41">
        <f>K!I21</f>
        <v>10</v>
      </c>
      <c r="H22" s="45">
        <f>K!J21</f>
        <v>0</v>
      </c>
      <c r="I22" s="45">
        <f>K!K21</f>
        <v>0</v>
      </c>
      <c r="J22" s="41">
        <f>K!L21</f>
        <v>40</v>
      </c>
      <c r="K22" s="122">
        <f>K!M21</f>
        <v>0</v>
      </c>
    </row>
    <row r="23" spans="1:11" x14ac:dyDescent="0.25">
      <c r="A23" s="186" t="s">
        <v>175</v>
      </c>
      <c r="B23" s="22" t="str">
        <f>K!D22</f>
        <v>sK2 (seminář z K 2)</v>
      </c>
      <c r="C23" s="41">
        <f>K!E22</f>
        <v>0</v>
      </c>
      <c r="D23" s="41">
        <f>K!F22</f>
        <v>1</v>
      </c>
      <c r="E23" s="41" t="str">
        <f>K!G22</f>
        <v>Z</v>
      </c>
      <c r="F23" s="45">
        <f>K!H22</f>
        <v>0</v>
      </c>
      <c r="G23" s="41">
        <f>K!I22</f>
        <v>10</v>
      </c>
      <c r="H23" s="45">
        <f>K!J22</f>
        <v>0</v>
      </c>
      <c r="I23" s="45">
        <f>K!K22</f>
        <v>0</v>
      </c>
      <c r="J23" s="41">
        <f>K!L22</f>
        <v>40</v>
      </c>
      <c r="K23" s="122">
        <f>K!M22</f>
        <v>0</v>
      </c>
    </row>
    <row r="24" spans="1:11" x14ac:dyDescent="0.25">
      <c r="A24" s="186" t="s">
        <v>65</v>
      </c>
      <c r="B24" s="22" t="str">
        <f>PT!D46</f>
        <v>sPT2 (seminář z PT 2)</v>
      </c>
      <c r="C24" s="41">
        <f>PT!E46</f>
        <v>0</v>
      </c>
      <c r="D24" s="41">
        <f>PT!F46</f>
        <v>1</v>
      </c>
      <c r="E24" s="41" t="str">
        <f>PT!G46</f>
        <v>Z</v>
      </c>
      <c r="F24" s="45">
        <f>PT!H46</f>
        <v>0</v>
      </c>
      <c r="G24" s="41">
        <f>PT!I46</f>
        <v>10</v>
      </c>
      <c r="H24" s="45">
        <f>PT!J46</f>
        <v>0</v>
      </c>
      <c r="I24" s="45">
        <f>PT!K46</f>
        <v>0</v>
      </c>
      <c r="J24" s="41">
        <f>PT!L46</f>
        <v>40</v>
      </c>
      <c r="K24" s="122">
        <f>PT!M46</f>
        <v>0</v>
      </c>
    </row>
    <row r="25" spans="1:11" x14ac:dyDescent="0.25">
      <c r="A25" s="186" t="s">
        <v>107</v>
      </c>
      <c r="B25" s="22" t="str">
        <f>ST!D25</f>
        <v>sST1 (seminář ze ST 1)</v>
      </c>
      <c r="C25" s="41">
        <f>ST!E25</f>
        <v>0</v>
      </c>
      <c r="D25" s="41">
        <f>ST!F25</f>
        <v>1</v>
      </c>
      <c r="E25" s="41" t="str">
        <f>ST!G25</f>
        <v>Z</v>
      </c>
      <c r="F25" s="45">
        <f>ST!H25</f>
        <v>0</v>
      </c>
      <c r="G25" s="41">
        <f>ST!I25</f>
        <v>10</v>
      </c>
      <c r="H25" s="45">
        <f>ST!J25</f>
        <v>0</v>
      </c>
      <c r="I25" s="45">
        <f>ST!K25</f>
        <v>0</v>
      </c>
      <c r="J25" s="41">
        <f>ST!L25</f>
        <v>40</v>
      </c>
      <c r="K25" s="122">
        <f>ST!M25</f>
        <v>0</v>
      </c>
    </row>
    <row r="26" spans="1:11" ht="15.75" thickBot="1" x14ac:dyDescent="0.3">
      <c r="A26" s="190" t="s">
        <v>213</v>
      </c>
      <c r="B26" s="96" t="str">
        <f>S!D24</f>
        <v>sS1 (seminář z S 1)</v>
      </c>
      <c r="C26" s="142">
        <f>S!E24</f>
        <v>0</v>
      </c>
      <c r="D26" s="142">
        <f>S!F24</f>
        <v>1</v>
      </c>
      <c r="E26" s="142" t="str">
        <f>S!G24</f>
        <v>Z</v>
      </c>
      <c r="F26" s="194">
        <f>S!H24</f>
        <v>0</v>
      </c>
      <c r="G26" s="142">
        <f>S!I24</f>
        <v>10</v>
      </c>
      <c r="H26" s="194">
        <f>S!J24</f>
        <v>0</v>
      </c>
      <c r="I26" s="194">
        <f>S!K24</f>
        <v>0</v>
      </c>
      <c r="J26" s="142">
        <f>S!L24</f>
        <v>40</v>
      </c>
      <c r="K26" s="245">
        <f>S!M24</f>
        <v>0</v>
      </c>
    </row>
  </sheetData>
  <sheetProtection algorithmName="SHA-512" hashValue="tVPonQDC1hf9LlOOY/GjDkkgZlvxHvPfmzPkNz8vqj7eD0NOWS1HtdVDAFEfc9yKLfe/Ka8msPIhI7UH7NgLSA==" saltValue="gpErbrmMeMqHi1C/I+B/jA==" spinCount="100000" sheet="1" objects="1" scenarios="1"/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workbookViewId="0">
      <selection activeCell="A3" sqref="A3"/>
    </sheetView>
  </sheetViews>
  <sheetFormatPr defaultRowHeight="15" x14ac:dyDescent="0.25"/>
  <cols>
    <col min="1" max="1" width="10.5703125" customWidth="1"/>
    <col min="2" max="2" width="32" style="20" customWidth="1"/>
    <col min="3" max="3" width="14.5703125" customWidth="1"/>
    <col min="4" max="4" width="5.5703125" bestFit="1" customWidth="1"/>
    <col min="5" max="5" width="5" bestFit="1" customWidth="1"/>
    <col min="6" max="6" width="10.140625" customWidth="1"/>
    <col min="7" max="7" width="7.42578125" bestFit="1" customWidth="1"/>
    <col min="8" max="8" width="10" customWidth="1"/>
    <col min="9" max="9" width="6.42578125" bestFit="1" customWidth="1"/>
    <col min="10" max="10" width="7.5703125" bestFit="1" customWidth="1"/>
    <col min="11" max="11" width="5.85546875" bestFit="1" customWidth="1"/>
  </cols>
  <sheetData>
    <row r="1" spans="1:12" ht="15.75" x14ac:dyDescent="0.25">
      <c r="A1" s="184" t="s">
        <v>287</v>
      </c>
    </row>
    <row r="2" spans="1:12" ht="15.75" x14ac:dyDescent="0.25">
      <c r="A2" s="184"/>
    </row>
    <row r="3" spans="1:12" ht="15.75" thickBot="1" x14ac:dyDescent="0.3">
      <c r="A3" s="78" t="s">
        <v>30</v>
      </c>
    </row>
    <row r="4" spans="1:12" s="39" customFormat="1" ht="30.75" thickBot="1" x14ac:dyDescent="0.3">
      <c r="A4" s="90" t="s">
        <v>16</v>
      </c>
      <c r="B4" s="92" t="s">
        <v>0</v>
      </c>
      <c r="C4" s="91" t="s">
        <v>310</v>
      </c>
      <c r="D4" s="91" t="s">
        <v>1</v>
      </c>
      <c r="E4" s="91" t="s">
        <v>31</v>
      </c>
      <c r="F4" s="91" t="s">
        <v>32</v>
      </c>
      <c r="G4" s="91" t="s">
        <v>18</v>
      </c>
      <c r="H4" s="91" t="s">
        <v>17</v>
      </c>
      <c r="I4" s="91" t="s">
        <v>2</v>
      </c>
      <c r="J4" s="91" t="s">
        <v>29</v>
      </c>
      <c r="K4" s="93" t="s">
        <v>3</v>
      </c>
      <c r="L4" s="183"/>
    </row>
    <row r="5" spans="1:12" x14ac:dyDescent="0.25">
      <c r="A5" s="250" t="s">
        <v>44</v>
      </c>
      <c r="B5" s="253" t="str">
        <f>SZ!D10</f>
        <v>H2 (Hebrejština 2)</v>
      </c>
      <c r="C5" s="259" t="str">
        <f>SZ!E10</f>
        <v>Jiří Beneš</v>
      </c>
      <c r="D5" s="259">
        <f>SZ!F10</f>
        <v>1</v>
      </c>
      <c r="E5" s="259" t="str">
        <f>SZ!G10</f>
        <v>Z</v>
      </c>
      <c r="F5" s="278">
        <f>SZ!H10</f>
        <v>0</v>
      </c>
      <c r="G5" s="259">
        <f>SZ!I10</f>
        <v>10</v>
      </c>
      <c r="H5" s="278">
        <f>SZ!J10</f>
        <v>0</v>
      </c>
      <c r="I5" s="278">
        <f>SZ!K10</f>
        <v>0</v>
      </c>
      <c r="J5" s="259">
        <f>SZ!L10</f>
        <v>40</v>
      </c>
      <c r="K5" s="279">
        <f>SZ!M10</f>
        <v>0</v>
      </c>
      <c r="L5" s="183"/>
    </row>
    <row r="6" spans="1:12" ht="30" x14ac:dyDescent="0.25">
      <c r="A6" s="186" t="s">
        <v>44</v>
      </c>
      <c r="B6" s="254" t="str">
        <f>SZ!D14</f>
        <v>SZ2 (Historické, poetické a mudroslovné knihy)</v>
      </c>
      <c r="C6" s="29" t="str">
        <f>SZ!E14</f>
        <v>Jiří Beneš</v>
      </c>
      <c r="D6" s="29">
        <f>SZ!F14</f>
        <v>1</v>
      </c>
      <c r="E6" s="29" t="str">
        <f>SZ!G14</f>
        <v>Z</v>
      </c>
      <c r="F6" s="29">
        <f>SZ!H14</f>
        <v>10</v>
      </c>
      <c r="G6" s="5">
        <f>SZ!I14</f>
        <v>0</v>
      </c>
      <c r="H6" s="5">
        <f>SZ!J14</f>
        <v>0</v>
      </c>
      <c r="I6" s="5">
        <f>SZ!K14</f>
        <v>0</v>
      </c>
      <c r="J6" s="5">
        <f>SZ!L14</f>
        <v>0</v>
      </c>
      <c r="K6" s="266">
        <f>SZ!M14</f>
        <v>300</v>
      </c>
      <c r="L6" s="183"/>
    </row>
    <row r="7" spans="1:12" x14ac:dyDescent="0.25">
      <c r="A7" s="251" t="str">
        <f>K!C13</f>
        <v>K</v>
      </c>
      <c r="B7" s="252" t="str">
        <f>K!D13</f>
        <v>F (Filozofie a myšlení naší doby)</v>
      </c>
      <c r="C7" s="233" t="str">
        <f>K!E13</f>
        <v>Jan Heczko</v>
      </c>
      <c r="D7" s="233">
        <f>K!F13</f>
        <v>1</v>
      </c>
      <c r="E7" s="233" t="str">
        <f>K!G13</f>
        <v>Z</v>
      </c>
      <c r="F7" s="233">
        <f>K!H13</f>
        <v>10</v>
      </c>
      <c r="G7" s="45">
        <f>K!I13</f>
        <v>0</v>
      </c>
      <c r="H7" s="45">
        <f>K!J13</f>
        <v>0</v>
      </c>
      <c r="I7" s="45">
        <f>K!K13</f>
        <v>0</v>
      </c>
      <c r="J7" s="45">
        <f>K!L13</f>
        <v>0</v>
      </c>
      <c r="K7" s="265">
        <f>K!M13</f>
        <v>200</v>
      </c>
      <c r="L7" s="183"/>
    </row>
    <row r="8" spans="1:12" x14ac:dyDescent="0.25">
      <c r="A8" s="186" t="s">
        <v>175</v>
      </c>
      <c r="B8" s="254" t="str">
        <f>K!D9</f>
        <v>K2 (Církevní dějiny II.)</v>
      </c>
      <c r="C8" s="29" t="str">
        <f>K!E9</f>
        <v>Michal Balcar</v>
      </c>
      <c r="D8" s="29">
        <f>K!F9</f>
        <v>1</v>
      </c>
      <c r="E8" s="29" t="str">
        <f>K!G9</f>
        <v>Z</v>
      </c>
      <c r="F8" s="29">
        <f>K!H9</f>
        <v>10</v>
      </c>
      <c r="G8" s="5">
        <f>K!I9</f>
        <v>0</v>
      </c>
      <c r="H8" s="5">
        <f>K!J9</f>
        <v>0</v>
      </c>
      <c r="I8" s="5">
        <f>K!K9</f>
        <v>0</v>
      </c>
      <c r="J8" s="5">
        <f>K!L9</f>
        <v>0</v>
      </c>
      <c r="K8" s="266">
        <f>K!M9</f>
        <v>200</v>
      </c>
      <c r="L8" s="183"/>
    </row>
    <row r="9" spans="1:12" x14ac:dyDescent="0.25">
      <c r="A9" s="186" t="s">
        <v>65</v>
      </c>
      <c r="B9" s="254" t="str">
        <f>PT!D9</f>
        <v>PT2 (Pastorace a poradenství II.)</v>
      </c>
      <c r="C9" s="29" t="str">
        <f>PT!E9</f>
        <v>Josef Hrdinka</v>
      </c>
      <c r="D9" s="29">
        <f>PT!F9</f>
        <v>1</v>
      </c>
      <c r="E9" s="29" t="str">
        <f>PT!G9</f>
        <v>Z</v>
      </c>
      <c r="F9" s="29">
        <f>PT!H9</f>
        <v>10</v>
      </c>
      <c r="G9" s="5">
        <f>PT!I9</f>
        <v>0</v>
      </c>
      <c r="H9" s="5">
        <f>PT!J9</f>
        <v>0</v>
      </c>
      <c r="I9" s="5">
        <f>PT!K9</f>
        <v>0</v>
      </c>
      <c r="J9" s="5">
        <f>PT!L9</f>
        <v>0</v>
      </c>
      <c r="K9" s="266">
        <f>PT!M9</f>
        <v>200</v>
      </c>
      <c r="L9" s="183"/>
    </row>
    <row r="10" spans="1:12" ht="30" x14ac:dyDescent="0.25">
      <c r="A10" s="186" t="s">
        <v>107</v>
      </c>
      <c r="B10" s="254" t="str">
        <f>ST!D9</f>
        <v>ST2 (Skripturologie, Hermeneutika)</v>
      </c>
      <c r="C10" s="29" t="str">
        <f>ST!E9</f>
        <v>Roman Mach, Marek Harastej</v>
      </c>
      <c r="D10" s="29">
        <f>ST!F9</f>
        <v>1</v>
      </c>
      <c r="E10" s="29" t="str">
        <f>ST!G9</f>
        <v>Z</v>
      </c>
      <c r="F10" s="29">
        <f>ST!H9</f>
        <v>10</v>
      </c>
      <c r="G10" s="5">
        <f>ST!I9</f>
        <v>0</v>
      </c>
      <c r="H10" s="5">
        <f>ST!J9</f>
        <v>0</v>
      </c>
      <c r="I10" s="5">
        <f>ST!K9</f>
        <v>0</v>
      </c>
      <c r="J10" s="5">
        <f>ST!L9</f>
        <v>0</v>
      </c>
      <c r="K10" s="266">
        <f>ST!M9</f>
        <v>200</v>
      </c>
      <c r="L10" s="183"/>
    </row>
    <row r="11" spans="1:12" ht="15.75" thickBot="1" x14ac:dyDescent="0.3">
      <c r="A11" s="187" t="s">
        <v>213</v>
      </c>
      <c r="B11" s="192" t="str">
        <f>S!D9</f>
        <v>S2 (Spiritualita 2)</v>
      </c>
      <c r="C11" s="55" t="str">
        <f>S!E9</f>
        <v>Marek Harastej</v>
      </c>
      <c r="D11" s="55">
        <f>S!F9</f>
        <v>1</v>
      </c>
      <c r="E11" s="55" t="str">
        <f>S!G9</f>
        <v>Z</v>
      </c>
      <c r="F11" s="57">
        <f>S!H9</f>
        <v>0</v>
      </c>
      <c r="G11" s="55">
        <f>S!I9</f>
        <v>10</v>
      </c>
      <c r="H11" s="57">
        <f>S!J9</f>
        <v>0</v>
      </c>
      <c r="I11" s="55">
        <f>S!K9</f>
        <v>10</v>
      </c>
      <c r="J11" s="57">
        <f>S!L9</f>
        <v>0</v>
      </c>
      <c r="K11" s="267">
        <f>S!M9</f>
        <v>100</v>
      </c>
      <c r="L11" s="183"/>
    </row>
    <row r="12" spans="1:12" ht="16.5" thickTop="1" thickBot="1" x14ac:dyDescent="0.3">
      <c r="A12" s="191"/>
      <c r="B12" s="127" t="s">
        <v>51</v>
      </c>
      <c r="C12" s="133"/>
      <c r="D12" s="148">
        <f>SUM(D5:D11)</f>
        <v>7</v>
      </c>
      <c r="E12" s="148">
        <v>7</v>
      </c>
      <c r="F12" s="172">
        <f>SUM(F5:F11)</f>
        <v>50</v>
      </c>
      <c r="G12" s="148">
        <f t="shared" ref="G12:K12" si="0">SUM(G5:G11)</f>
        <v>20</v>
      </c>
      <c r="H12" s="133">
        <f t="shared" si="0"/>
        <v>0</v>
      </c>
      <c r="I12" s="148">
        <f t="shared" si="0"/>
        <v>10</v>
      </c>
      <c r="J12" s="148">
        <f t="shared" si="0"/>
        <v>40</v>
      </c>
      <c r="K12" s="150">
        <f t="shared" si="0"/>
        <v>1200</v>
      </c>
      <c r="L12" s="183"/>
    </row>
    <row r="13" spans="1:12" x14ac:dyDescent="0.25">
      <c r="A13" s="183"/>
      <c r="B13" s="79"/>
      <c r="C13" s="183"/>
      <c r="D13" s="183"/>
      <c r="E13" s="183"/>
      <c r="F13" s="183"/>
      <c r="G13" s="183"/>
      <c r="H13" s="183"/>
      <c r="I13" s="183"/>
      <c r="J13" s="183"/>
      <c r="K13" s="183"/>
      <c r="L13" s="183"/>
    </row>
    <row r="14" spans="1:12" x14ac:dyDescent="0.25">
      <c r="B14" s="79"/>
      <c r="C14" s="183"/>
      <c r="D14" s="183"/>
      <c r="E14" s="183"/>
      <c r="F14" s="183"/>
      <c r="G14" s="183"/>
      <c r="H14" s="183"/>
      <c r="I14" s="183"/>
      <c r="J14" s="183"/>
      <c r="K14" s="183"/>
      <c r="L14" s="183"/>
    </row>
    <row r="15" spans="1:12" ht="15.75" thickBot="1" x14ac:dyDescent="0.3">
      <c r="A15" s="78" t="s">
        <v>21</v>
      </c>
      <c r="B15" s="79"/>
      <c r="C15" s="183"/>
      <c r="D15" s="183"/>
      <c r="E15" s="183"/>
      <c r="F15" s="183"/>
      <c r="G15" s="183"/>
      <c r="H15" s="183"/>
      <c r="I15" s="183"/>
      <c r="J15" s="183"/>
      <c r="K15" s="183"/>
      <c r="L15" s="183"/>
    </row>
    <row r="16" spans="1:12" s="39" customFormat="1" ht="30.75" thickBot="1" x14ac:dyDescent="0.3">
      <c r="A16" s="90" t="s">
        <v>16</v>
      </c>
      <c r="B16" s="92" t="s">
        <v>0</v>
      </c>
      <c r="C16" s="91" t="s">
        <v>310</v>
      </c>
      <c r="D16" s="91" t="s">
        <v>1</v>
      </c>
      <c r="E16" s="91" t="s">
        <v>31</v>
      </c>
      <c r="F16" s="91" t="s">
        <v>32</v>
      </c>
      <c r="G16" s="91" t="s">
        <v>18</v>
      </c>
      <c r="H16" s="91" t="s">
        <v>17</v>
      </c>
      <c r="I16" s="91" t="s">
        <v>2</v>
      </c>
      <c r="J16" s="91" t="s">
        <v>29</v>
      </c>
      <c r="K16" s="93" t="s">
        <v>3</v>
      </c>
      <c r="L16" s="183"/>
    </row>
    <row r="17" spans="1:12" x14ac:dyDescent="0.25">
      <c r="A17" s="189" t="s">
        <v>44</v>
      </c>
      <c r="B17" s="80" t="str">
        <f>SZ!D26</f>
        <v>sSZ3 (seminář ze SZ 3)</v>
      </c>
      <c r="C17" s="241">
        <f>SZ!E26</f>
        <v>0</v>
      </c>
      <c r="D17" s="241">
        <f>SZ!F26</f>
        <v>1</v>
      </c>
      <c r="E17" s="241" t="str">
        <f>SZ!G26</f>
        <v>Z</v>
      </c>
      <c r="F17" s="66">
        <f>SZ!H26</f>
        <v>0</v>
      </c>
      <c r="G17" s="241">
        <f>SZ!I26</f>
        <v>10</v>
      </c>
      <c r="H17" s="66">
        <f>SZ!J26</f>
        <v>0</v>
      </c>
      <c r="I17" s="66">
        <f>SZ!K26</f>
        <v>0</v>
      </c>
      <c r="J17" s="241">
        <f>SZ!L26</f>
        <v>40</v>
      </c>
      <c r="K17" s="193">
        <f>SZ!M26</f>
        <v>0</v>
      </c>
      <c r="L17" s="183"/>
    </row>
    <row r="18" spans="1:12" x14ac:dyDescent="0.25">
      <c r="A18" s="186" t="s">
        <v>175</v>
      </c>
      <c r="B18" s="22" t="str">
        <f>K!D23</f>
        <v>sK3 (seminář z K 3)</v>
      </c>
      <c r="C18" s="41">
        <f>K!E23</f>
        <v>0</v>
      </c>
      <c r="D18" s="41">
        <f>K!F23</f>
        <v>1</v>
      </c>
      <c r="E18" s="41" t="str">
        <f>K!G23</f>
        <v>Z</v>
      </c>
      <c r="F18" s="45">
        <f>K!H23</f>
        <v>0</v>
      </c>
      <c r="G18" s="41">
        <f>K!I23</f>
        <v>10</v>
      </c>
      <c r="H18" s="45">
        <f>K!J23</f>
        <v>0</v>
      </c>
      <c r="I18" s="45">
        <f>K!K23</f>
        <v>0</v>
      </c>
      <c r="J18" s="41">
        <f>K!L23</f>
        <v>40</v>
      </c>
      <c r="K18" s="122">
        <f>K!M23</f>
        <v>0</v>
      </c>
      <c r="L18" s="183"/>
    </row>
    <row r="19" spans="1:12" x14ac:dyDescent="0.25">
      <c r="A19" s="186" t="s">
        <v>175</v>
      </c>
      <c r="B19" s="22" t="str">
        <f>K!D24</f>
        <v>sK4 (seminář z K 4)</v>
      </c>
      <c r="C19" s="41">
        <f>K!E24</f>
        <v>0</v>
      </c>
      <c r="D19" s="41">
        <f>K!F24</f>
        <v>1</v>
      </c>
      <c r="E19" s="41" t="str">
        <f>K!G24</f>
        <v>Z</v>
      </c>
      <c r="F19" s="45">
        <f>K!H24</f>
        <v>0</v>
      </c>
      <c r="G19" s="41">
        <f>K!I24</f>
        <v>10</v>
      </c>
      <c r="H19" s="45">
        <f>K!J24</f>
        <v>0</v>
      </c>
      <c r="I19" s="45">
        <f>K!K24</f>
        <v>0</v>
      </c>
      <c r="J19" s="41">
        <f>K!L24</f>
        <v>40</v>
      </c>
      <c r="K19" s="122">
        <f>K!M24</f>
        <v>0</v>
      </c>
      <c r="L19" s="183"/>
    </row>
    <row r="20" spans="1:12" x14ac:dyDescent="0.25">
      <c r="A20" s="186" t="s">
        <v>65</v>
      </c>
      <c r="B20" s="22" t="str">
        <f>PT!D47</f>
        <v>sPT3 (seminář z PT 3)</v>
      </c>
      <c r="C20" s="41">
        <f>PT!E47</f>
        <v>0</v>
      </c>
      <c r="D20" s="41">
        <f>PT!F47</f>
        <v>1</v>
      </c>
      <c r="E20" s="41" t="str">
        <f>PT!G47</f>
        <v>Z</v>
      </c>
      <c r="F20" s="45">
        <f>PT!H47</f>
        <v>0</v>
      </c>
      <c r="G20" s="41">
        <f>PT!I47</f>
        <v>10</v>
      </c>
      <c r="H20" s="45">
        <f>PT!J47</f>
        <v>0</v>
      </c>
      <c r="I20" s="45">
        <f>PT!K47</f>
        <v>0</v>
      </c>
      <c r="J20" s="41">
        <f>PT!L47</f>
        <v>40</v>
      </c>
      <c r="K20" s="122">
        <f>PT!M47</f>
        <v>0</v>
      </c>
      <c r="L20" s="183"/>
    </row>
    <row r="21" spans="1:12" x14ac:dyDescent="0.25">
      <c r="A21" s="186" t="s">
        <v>107</v>
      </c>
      <c r="B21" s="22" t="str">
        <f>ST!D26</f>
        <v>sST2 (seminář ze ST 2)</v>
      </c>
      <c r="C21" s="41">
        <f>ST!E26</f>
        <v>0</v>
      </c>
      <c r="D21" s="41">
        <f>ST!F26</f>
        <v>1</v>
      </c>
      <c r="E21" s="41" t="str">
        <f>ST!G26</f>
        <v>Z</v>
      </c>
      <c r="F21" s="45">
        <f>ST!H26</f>
        <v>0</v>
      </c>
      <c r="G21" s="41">
        <f>ST!I26</f>
        <v>10</v>
      </c>
      <c r="H21" s="45">
        <f>ST!J26</f>
        <v>0</v>
      </c>
      <c r="I21" s="45">
        <f>ST!K26</f>
        <v>0</v>
      </c>
      <c r="J21" s="41">
        <f>ST!L26</f>
        <v>40</v>
      </c>
      <c r="K21" s="122">
        <f>ST!M26</f>
        <v>0</v>
      </c>
      <c r="L21" s="183"/>
    </row>
    <row r="22" spans="1:12" ht="15.75" thickBot="1" x14ac:dyDescent="0.3">
      <c r="A22" s="190" t="s">
        <v>213</v>
      </c>
      <c r="B22" s="96" t="str">
        <f>S!D25</f>
        <v>sS2 (seminář z S 2)</v>
      </c>
      <c r="C22" s="142">
        <f>S!E25</f>
        <v>0</v>
      </c>
      <c r="D22" s="142">
        <f>S!F25</f>
        <v>1</v>
      </c>
      <c r="E22" s="142" t="str">
        <f>S!G25</f>
        <v>Z</v>
      </c>
      <c r="F22" s="194">
        <f>S!H25</f>
        <v>0</v>
      </c>
      <c r="G22" s="142">
        <f>S!I25</f>
        <v>10</v>
      </c>
      <c r="H22" s="194">
        <f>S!J25</f>
        <v>0</v>
      </c>
      <c r="I22" s="194">
        <f>S!K25</f>
        <v>0</v>
      </c>
      <c r="J22" s="142">
        <f>S!L25</f>
        <v>40</v>
      </c>
      <c r="K22" s="245">
        <f>S!M25</f>
        <v>0</v>
      </c>
      <c r="L22" s="183"/>
    </row>
    <row r="23" spans="1:12" x14ac:dyDescent="0.25">
      <c r="A23" s="2"/>
      <c r="B23" s="185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185"/>
      <c r="C24" s="2"/>
      <c r="D24" s="2"/>
      <c r="E24" s="2"/>
      <c r="F24" s="2"/>
      <c r="G24" s="2"/>
      <c r="H24" s="2"/>
      <c r="I24" s="2"/>
      <c r="J24" s="2"/>
      <c r="K24" s="2"/>
      <c r="L24" s="2"/>
    </row>
  </sheetData>
  <sheetProtection algorithmName="SHA-512" hashValue="T5r4g2gRGTSBGBUKFQ0kVNSaARpLKW/Rjeayy+vpbS87HXAzz0Lu5D5Efm++6h0FPXNNcFzk1fbBLAMNlNPL8A==" saltValue="sTlBhXrFM00UcLb5rmCagg==" spinCount="100000" sheet="1" objects="1" scenarios="1"/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3" zoomScaleNormal="100" workbookViewId="0">
      <selection activeCell="A3" sqref="A3"/>
    </sheetView>
  </sheetViews>
  <sheetFormatPr defaultColWidth="9.140625" defaultRowHeight="15" x14ac:dyDescent="0.25"/>
  <cols>
    <col min="1" max="1" width="10.5703125" style="30" customWidth="1"/>
    <col min="2" max="2" width="30.85546875" style="36" customWidth="1"/>
    <col min="3" max="3" width="28" style="37" bestFit="1" customWidth="1"/>
    <col min="4" max="4" width="5.5703125" style="37" bestFit="1" customWidth="1"/>
    <col min="5" max="5" width="5" style="37" bestFit="1" customWidth="1"/>
    <col min="6" max="6" width="10.140625" style="37" customWidth="1"/>
    <col min="7" max="7" width="8.85546875" style="37" bestFit="1" customWidth="1"/>
    <col min="8" max="8" width="10" style="37" customWidth="1"/>
    <col min="9" max="9" width="6.42578125" style="37" bestFit="1" customWidth="1"/>
    <col min="10" max="10" width="7.5703125" style="37" bestFit="1" customWidth="1"/>
    <col min="11" max="11" width="5.85546875" style="37" bestFit="1" customWidth="1"/>
    <col min="12" max="13" width="9.140625" style="37"/>
    <col min="14" max="16384" width="9.140625" style="30"/>
  </cols>
  <sheetData>
    <row r="1" spans="1:14" ht="15.75" x14ac:dyDescent="0.25">
      <c r="A1" s="201" t="s">
        <v>288</v>
      </c>
    </row>
    <row r="3" spans="1:14" ht="15.75" thickBot="1" x14ac:dyDescent="0.3">
      <c r="A3" s="38" t="s">
        <v>30</v>
      </c>
    </row>
    <row r="4" spans="1:14" s="39" customFormat="1" ht="30.75" thickBot="1" x14ac:dyDescent="0.3">
      <c r="A4" s="90" t="s">
        <v>16</v>
      </c>
      <c r="B4" s="92" t="s">
        <v>0</v>
      </c>
      <c r="C4" s="91" t="s">
        <v>310</v>
      </c>
      <c r="D4" s="91" t="s">
        <v>1</v>
      </c>
      <c r="E4" s="91" t="s">
        <v>31</v>
      </c>
      <c r="F4" s="91" t="s">
        <v>32</v>
      </c>
      <c r="G4" s="91" t="s">
        <v>18</v>
      </c>
      <c r="H4" s="91" t="s">
        <v>17</v>
      </c>
      <c r="I4" s="91" t="s">
        <v>2</v>
      </c>
      <c r="J4" s="91" t="s">
        <v>29</v>
      </c>
      <c r="K4" s="93" t="s">
        <v>3</v>
      </c>
      <c r="L4" s="183"/>
    </row>
    <row r="5" spans="1:14" x14ac:dyDescent="0.25">
      <c r="A5" s="82" t="s">
        <v>44</v>
      </c>
      <c r="B5" s="257" t="str">
        <f>SZ!D11</f>
        <v>H3 (Hebrejština 3)</v>
      </c>
      <c r="C5" s="261" t="str">
        <f>SZ!E11</f>
        <v>Jiří Beneš</v>
      </c>
      <c r="D5" s="261">
        <f>SZ!F11</f>
        <v>1</v>
      </c>
      <c r="E5" s="261" t="str">
        <f>SZ!G11</f>
        <v>Z</v>
      </c>
      <c r="F5" s="58">
        <f>SZ!H11</f>
        <v>0</v>
      </c>
      <c r="G5" s="261">
        <f>SZ!I11</f>
        <v>5</v>
      </c>
      <c r="H5" s="58">
        <f>SZ!J11</f>
        <v>0</v>
      </c>
      <c r="I5" s="58">
        <f>SZ!K11</f>
        <v>0</v>
      </c>
      <c r="J5" s="261">
        <f>SZ!L11</f>
        <v>20</v>
      </c>
      <c r="K5" s="107">
        <f>SZ!M11</f>
        <v>0</v>
      </c>
      <c r="N5" s="37"/>
    </row>
    <row r="6" spans="1:14" x14ac:dyDescent="0.25">
      <c r="A6" s="84" t="s">
        <v>44</v>
      </c>
      <c r="B6" s="255" t="str">
        <f>SZ!D15</f>
        <v>SZ3 (Prorocké knihy)</v>
      </c>
      <c r="C6" s="262" t="str">
        <f>SZ!E15</f>
        <v>Jiří Beneš</v>
      </c>
      <c r="D6" s="262">
        <f>SZ!F15</f>
        <v>1</v>
      </c>
      <c r="E6" s="262" t="str">
        <f>SZ!G15</f>
        <v>Z</v>
      </c>
      <c r="F6" s="262">
        <f>SZ!H15</f>
        <v>10</v>
      </c>
      <c r="G6" s="16">
        <f>SZ!I15</f>
        <v>0</v>
      </c>
      <c r="H6" s="16">
        <f>SZ!J15</f>
        <v>0</v>
      </c>
      <c r="I6" s="16">
        <f>SZ!K15</f>
        <v>0</v>
      </c>
      <c r="J6" s="16">
        <f>SZ!L15</f>
        <v>0</v>
      </c>
      <c r="K6" s="280">
        <f>SZ!M15</f>
        <v>200</v>
      </c>
      <c r="N6" s="37"/>
    </row>
    <row r="7" spans="1:14" x14ac:dyDescent="0.25">
      <c r="A7" s="84" t="s">
        <v>175</v>
      </c>
      <c r="B7" s="255" t="str">
        <f>K!D10</f>
        <v>K3 (Církevní dějiny III.)</v>
      </c>
      <c r="C7" s="262" t="str">
        <f>K!E10</f>
        <v>Michal Balcar</v>
      </c>
      <c r="D7" s="262">
        <f>K!F10</f>
        <v>1</v>
      </c>
      <c r="E7" s="262" t="str">
        <f>K!G10</f>
        <v>Z</v>
      </c>
      <c r="F7" s="262">
        <f>K!H10</f>
        <v>10</v>
      </c>
      <c r="G7" s="16">
        <f>K!I10</f>
        <v>0</v>
      </c>
      <c r="H7" s="16">
        <f>K!J10</f>
        <v>0</v>
      </c>
      <c r="I7" s="16">
        <f>K!K10</f>
        <v>0</v>
      </c>
      <c r="J7" s="16">
        <f>K!L10</f>
        <v>0</v>
      </c>
      <c r="K7" s="280">
        <f>K!M10</f>
        <v>200</v>
      </c>
      <c r="N7" s="37"/>
    </row>
    <row r="8" spans="1:14" ht="30" x14ac:dyDescent="0.25">
      <c r="A8" s="186" t="s">
        <v>175</v>
      </c>
      <c r="B8" s="254" t="str">
        <f>K!D12</f>
        <v>EnC (Ekumenická nauka o církvích, Nauka o sektách)</v>
      </c>
      <c r="C8" s="29" t="str">
        <f>K!E12</f>
        <v>Michal Balcar, Jan Heczko</v>
      </c>
      <c r="D8" s="29">
        <f>K!F12</f>
        <v>1</v>
      </c>
      <c r="E8" s="29" t="str">
        <f>K!G12</f>
        <v>Z</v>
      </c>
      <c r="F8" s="5">
        <f>K!H12</f>
        <v>0</v>
      </c>
      <c r="G8" s="5">
        <f>K!I12</f>
        <v>0</v>
      </c>
      <c r="H8" s="29">
        <f>K!J12</f>
        <v>6</v>
      </c>
      <c r="I8" s="5">
        <f>K!K12</f>
        <v>0</v>
      </c>
      <c r="J8" s="5">
        <f>K!L12</f>
        <v>0</v>
      </c>
      <c r="K8" s="266">
        <f>K!M12</f>
        <v>200</v>
      </c>
      <c r="N8" s="37"/>
    </row>
    <row r="9" spans="1:14" ht="30" x14ac:dyDescent="0.25">
      <c r="A9" s="84" t="s">
        <v>175</v>
      </c>
      <c r="B9" s="256" t="str">
        <f>K!D14</f>
        <v>ZpK (Závěrečná práce z Teologických kontextů)</v>
      </c>
      <c r="C9" s="233" t="str">
        <f>K!E14</f>
        <v>Michal Balcar</v>
      </c>
      <c r="D9" s="263">
        <f>K!F14</f>
        <v>1</v>
      </c>
      <c r="E9" s="263" t="str">
        <f>K!G14</f>
        <v>Z</v>
      </c>
      <c r="F9" s="45">
        <f>K!H14</f>
        <v>0</v>
      </c>
      <c r="G9" s="45">
        <f>K!I14</f>
        <v>0</v>
      </c>
      <c r="H9" s="45">
        <f>K!J14</f>
        <v>0</v>
      </c>
      <c r="I9" s="45">
        <f>K!K14</f>
        <v>0</v>
      </c>
      <c r="J9" s="263">
        <f>K!L14</f>
        <v>25</v>
      </c>
      <c r="K9" s="122">
        <f>K!M14</f>
        <v>0</v>
      </c>
      <c r="N9" s="37"/>
    </row>
    <row r="10" spans="1:14" x14ac:dyDescent="0.25">
      <c r="A10" s="84" t="s">
        <v>175</v>
      </c>
      <c r="B10" s="256" t="str">
        <f>K!D15</f>
        <v>K (Teologické kontexty)</v>
      </c>
      <c r="C10" s="233" t="str">
        <f>K!E15</f>
        <v>Michal Balcar</v>
      </c>
      <c r="D10" s="263">
        <f>K!F15</f>
        <v>6</v>
      </c>
      <c r="E10" s="263" t="str">
        <f>K!G15</f>
        <v>Zk</v>
      </c>
      <c r="F10" s="45">
        <f>K!H15</f>
        <v>0</v>
      </c>
      <c r="G10" s="45">
        <f>K!I15</f>
        <v>0</v>
      </c>
      <c r="H10" s="45">
        <f>K!J15</f>
        <v>0</v>
      </c>
      <c r="I10" s="45">
        <f>K!K15</f>
        <v>0</v>
      </c>
      <c r="J10" s="263">
        <f>K!L15</f>
        <v>125</v>
      </c>
      <c r="K10" s="122">
        <f>K!M15</f>
        <v>0</v>
      </c>
      <c r="N10" s="37"/>
    </row>
    <row r="11" spans="1:14" x14ac:dyDescent="0.25">
      <c r="A11" s="84" t="s">
        <v>65</v>
      </c>
      <c r="B11" s="255" t="str">
        <f>PT!D10</f>
        <v>PT3 (Homiletika a rétorika)</v>
      </c>
      <c r="C11" s="262" t="str">
        <f>PT!E10</f>
        <v>Marek Harastej</v>
      </c>
      <c r="D11" s="262">
        <f>PT!F10</f>
        <v>2</v>
      </c>
      <c r="E11" s="262" t="str">
        <f>PT!G10</f>
        <v>Z</v>
      </c>
      <c r="F11" s="16">
        <f>PT!H10</f>
        <v>0</v>
      </c>
      <c r="G11" s="262">
        <f>PT!I10</f>
        <v>10</v>
      </c>
      <c r="H11" s="262">
        <f>PT!J10</f>
        <v>25</v>
      </c>
      <c r="I11" s="262">
        <f>PT!K10</f>
        <v>10</v>
      </c>
      <c r="J11" s="262">
        <f>PT!L10</f>
        <v>10</v>
      </c>
      <c r="K11" s="280">
        <f>PT!M10</f>
        <v>300</v>
      </c>
      <c r="N11" s="37"/>
    </row>
    <row r="12" spans="1:14" x14ac:dyDescent="0.25">
      <c r="A12" s="84" t="s">
        <v>107</v>
      </c>
      <c r="B12" s="255" t="str">
        <f>ST!D10</f>
        <v xml:space="preserve">STi (Pneumatologie) </v>
      </c>
      <c r="C12" s="262" t="str">
        <f>ST!E10</f>
        <v>Roman Mach, Marek Harastej</v>
      </c>
      <c r="D12" s="262">
        <f>ST!F10</f>
        <v>1</v>
      </c>
      <c r="E12" s="262" t="str">
        <f>ST!G10</f>
        <v>Z</v>
      </c>
      <c r="F12" s="16">
        <f>ST!H10</f>
        <v>0</v>
      </c>
      <c r="G12" s="16">
        <f>ST!I10</f>
        <v>0</v>
      </c>
      <c r="H12" s="262">
        <f>ST!J10</f>
        <v>10</v>
      </c>
      <c r="I12" s="16">
        <f>ST!K10</f>
        <v>0</v>
      </c>
      <c r="J12" s="16">
        <f>ST!L10</f>
        <v>0</v>
      </c>
      <c r="K12" s="280">
        <f>ST!M10</f>
        <v>200</v>
      </c>
      <c r="N12" s="37"/>
    </row>
    <row r="13" spans="1:14" x14ac:dyDescent="0.25">
      <c r="A13" s="84" t="s">
        <v>107</v>
      </c>
      <c r="B13" s="255" t="str">
        <f>ST!D11</f>
        <v>ST3 (Teologie, Trinitární teologie, Christologie)</v>
      </c>
      <c r="C13" s="262" t="str">
        <f>ST!E11</f>
        <v>Martin Turčan, Roman Mach</v>
      </c>
      <c r="D13" s="262">
        <f>ST!F11</f>
        <v>1</v>
      </c>
      <c r="E13" s="262" t="str">
        <f>ST!G11</f>
        <v>Z</v>
      </c>
      <c r="F13" s="262">
        <f>ST!H11</f>
        <v>20</v>
      </c>
      <c r="G13" s="16">
        <f>ST!I11</f>
        <v>0</v>
      </c>
      <c r="H13" s="16">
        <f>ST!J11</f>
        <v>0</v>
      </c>
      <c r="I13" s="16">
        <f>ST!K11</f>
        <v>0</v>
      </c>
      <c r="J13" s="16">
        <f>ST!L11</f>
        <v>0</v>
      </c>
      <c r="K13" s="280">
        <f>ST!M11</f>
        <v>200</v>
      </c>
      <c r="N13" s="37"/>
    </row>
    <row r="14" spans="1:14" x14ac:dyDescent="0.25">
      <c r="A14" s="84" t="s">
        <v>151</v>
      </c>
      <c r="B14" s="255" t="str">
        <f>A!D8</f>
        <v xml:space="preserve">DA (Dějiny adventismu) </v>
      </c>
      <c r="C14" s="262" t="str">
        <f>A!E8</f>
        <v>Vítězslav Chán</v>
      </c>
      <c r="D14" s="262">
        <f>A!F8</f>
        <v>2</v>
      </c>
      <c r="E14" s="262" t="str">
        <f>A!G8</f>
        <v>Z</v>
      </c>
      <c r="F14" s="16">
        <f>A!H8</f>
        <v>0</v>
      </c>
      <c r="G14" s="16">
        <f>A!I8</f>
        <v>0</v>
      </c>
      <c r="H14" s="262">
        <f>A!J8</f>
        <v>10</v>
      </c>
      <c r="I14" s="16">
        <f>A!K8</f>
        <v>0</v>
      </c>
      <c r="J14" s="16">
        <f>A!L8</f>
        <v>0</v>
      </c>
      <c r="K14" s="280">
        <f>A!M8</f>
        <v>400</v>
      </c>
      <c r="N14" s="37"/>
    </row>
    <row r="15" spans="1:14" x14ac:dyDescent="0.25">
      <c r="A15" s="84" t="s">
        <v>151</v>
      </c>
      <c r="B15" s="255" t="str">
        <f>A!D9</f>
        <v>A1 (EGW I.)</v>
      </c>
      <c r="C15" s="262" t="str">
        <f>A!E9</f>
        <v>Vítězslav Chán</v>
      </c>
      <c r="D15" s="262">
        <f>A!F9</f>
        <v>1</v>
      </c>
      <c r="E15" s="262" t="str">
        <f>A!G9</f>
        <v>Z</v>
      </c>
      <c r="F15" s="262">
        <f>A!H9</f>
        <v>10</v>
      </c>
      <c r="G15" s="16">
        <f>A!I9</f>
        <v>0</v>
      </c>
      <c r="H15" s="16">
        <f>A!J9</f>
        <v>0</v>
      </c>
      <c r="I15" s="262">
        <f>A!K9</f>
        <v>10</v>
      </c>
      <c r="J15" s="16">
        <f>A!L9</f>
        <v>0</v>
      </c>
      <c r="K15" s="280">
        <f>A!M9</f>
        <v>200</v>
      </c>
      <c r="N15" s="37"/>
    </row>
    <row r="16" spans="1:14" ht="15.75" thickBot="1" x14ac:dyDescent="0.3">
      <c r="A16" s="86" t="s">
        <v>213</v>
      </c>
      <c r="B16" s="258" t="str">
        <f>S!D10</f>
        <v>S3 (Spiritualita 3)</v>
      </c>
      <c r="C16" s="237" t="str">
        <f>S!E10</f>
        <v>Marek Harastej</v>
      </c>
      <c r="D16" s="237">
        <f>S!F10</f>
        <v>1</v>
      </c>
      <c r="E16" s="237" t="str">
        <f>S!G10</f>
        <v>Z</v>
      </c>
      <c r="F16" s="63">
        <f>S!H10</f>
        <v>0</v>
      </c>
      <c r="G16" s="237">
        <f>S!I10</f>
        <v>5</v>
      </c>
      <c r="H16" s="63">
        <f>S!J10</f>
        <v>0</v>
      </c>
      <c r="I16" s="237">
        <f>S!K10</f>
        <v>10</v>
      </c>
      <c r="J16" s="237">
        <f>S!L10</f>
        <v>10</v>
      </c>
      <c r="K16" s="281">
        <f>S!M10</f>
        <v>100</v>
      </c>
      <c r="N16" s="37"/>
    </row>
    <row r="17" spans="1:14" ht="16.5" thickTop="1" thickBot="1" x14ac:dyDescent="0.3">
      <c r="A17" s="195"/>
      <c r="B17" s="138" t="s">
        <v>51</v>
      </c>
      <c r="C17" s="197"/>
      <c r="D17" s="132">
        <f>SUM(D5:D16)</f>
        <v>19</v>
      </c>
      <c r="E17" s="173">
        <v>11</v>
      </c>
      <c r="F17" s="132">
        <f t="shared" ref="F17:K17" si="0">SUM(F5:F16)</f>
        <v>50</v>
      </c>
      <c r="G17" s="132">
        <f t="shared" si="0"/>
        <v>20</v>
      </c>
      <c r="H17" s="132">
        <f t="shared" si="0"/>
        <v>51</v>
      </c>
      <c r="I17" s="132">
        <f t="shared" si="0"/>
        <v>30</v>
      </c>
      <c r="J17" s="132">
        <f t="shared" si="0"/>
        <v>190</v>
      </c>
      <c r="K17" s="134">
        <f t="shared" si="0"/>
        <v>2000</v>
      </c>
      <c r="N17" s="37"/>
    </row>
    <row r="18" spans="1:14" x14ac:dyDescent="0.25">
      <c r="N18" s="37"/>
    </row>
    <row r="19" spans="1:14" x14ac:dyDescent="0.25">
      <c r="N19" s="37"/>
    </row>
    <row r="20" spans="1:14" ht="15.75" thickBot="1" x14ac:dyDescent="0.3">
      <c r="A20" s="38" t="s">
        <v>21</v>
      </c>
      <c r="N20" s="37"/>
    </row>
    <row r="21" spans="1:14" s="39" customFormat="1" ht="30.75" thickBot="1" x14ac:dyDescent="0.3">
      <c r="A21" s="90" t="s">
        <v>16</v>
      </c>
      <c r="B21" s="92" t="s">
        <v>0</v>
      </c>
      <c r="C21" s="91" t="s">
        <v>310</v>
      </c>
      <c r="D21" s="91" t="s">
        <v>1</v>
      </c>
      <c r="E21" s="91" t="s">
        <v>31</v>
      </c>
      <c r="F21" s="91" t="s">
        <v>32</v>
      </c>
      <c r="G21" s="91" t="s">
        <v>18</v>
      </c>
      <c r="H21" s="91" t="s">
        <v>17</v>
      </c>
      <c r="I21" s="91" t="s">
        <v>2</v>
      </c>
      <c r="J21" s="91" t="s">
        <v>29</v>
      </c>
      <c r="K21" s="93" t="s">
        <v>3</v>
      </c>
      <c r="L21" s="183"/>
    </row>
    <row r="22" spans="1:14" x14ac:dyDescent="0.25">
      <c r="A22" s="82" t="s">
        <v>65</v>
      </c>
      <c r="B22" s="160" t="str">
        <f>PT!D48</f>
        <v>sPT4 (seminář z PT 4)</v>
      </c>
      <c r="C22" s="59">
        <f>PT!E48</f>
        <v>0</v>
      </c>
      <c r="D22" s="59">
        <f>PT!F48</f>
        <v>1</v>
      </c>
      <c r="E22" s="59" t="str">
        <f>PT!G48</f>
        <v>Z</v>
      </c>
      <c r="F22" s="58">
        <f>PT!H48</f>
        <v>0</v>
      </c>
      <c r="G22" s="59">
        <f>PT!I48</f>
        <v>10</v>
      </c>
      <c r="H22" s="58">
        <f>PT!J48</f>
        <v>0</v>
      </c>
      <c r="I22" s="58">
        <f>PT!K48</f>
        <v>0</v>
      </c>
      <c r="J22" s="59">
        <f>PT!L48</f>
        <v>40</v>
      </c>
      <c r="K22" s="107">
        <f>PT!M48</f>
        <v>0</v>
      </c>
      <c r="N22" s="37"/>
    </row>
    <row r="23" spans="1:14" x14ac:dyDescent="0.25">
      <c r="A23" s="84" t="s">
        <v>151</v>
      </c>
      <c r="B23" s="156" t="str">
        <f>A!D22</f>
        <v>sA1 (seminář z A 1)</v>
      </c>
      <c r="C23" s="14">
        <f>A!E22</f>
        <v>0</v>
      </c>
      <c r="D23" s="14">
        <f>A!F22</f>
        <v>1</v>
      </c>
      <c r="E23" s="14" t="str">
        <f>A!G22</f>
        <v>Z</v>
      </c>
      <c r="F23" s="16">
        <f>A!H22</f>
        <v>0</v>
      </c>
      <c r="G23" s="14">
        <f>A!I22</f>
        <v>10</v>
      </c>
      <c r="H23" s="16">
        <f>A!J22</f>
        <v>0</v>
      </c>
      <c r="I23" s="16">
        <f>A!K22</f>
        <v>0</v>
      </c>
      <c r="J23" s="14">
        <f>A!L22</f>
        <v>40</v>
      </c>
      <c r="K23" s="100">
        <f>A!M22</f>
        <v>0</v>
      </c>
      <c r="N23" s="37"/>
    </row>
    <row r="24" spans="1:14" x14ac:dyDescent="0.25">
      <c r="A24" s="84" t="s">
        <v>175</v>
      </c>
      <c r="B24" s="156" t="str">
        <f>K!D25</f>
        <v>sK5 (seminář z K 5)</v>
      </c>
      <c r="C24" s="14">
        <f>K!E25</f>
        <v>0</v>
      </c>
      <c r="D24" s="14">
        <f>K!F25</f>
        <v>1</v>
      </c>
      <c r="E24" s="14" t="str">
        <f>K!G25</f>
        <v>Z</v>
      </c>
      <c r="F24" s="16">
        <f>K!H25</f>
        <v>0</v>
      </c>
      <c r="G24" s="14">
        <f>K!I25</f>
        <v>10</v>
      </c>
      <c r="H24" s="16">
        <f>K!J25</f>
        <v>0</v>
      </c>
      <c r="I24" s="16">
        <f>K!K25</f>
        <v>0</v>
      </c>
      <c r="J24" s="14">
        <f>K!L25</f>
        <v>40</v>
      </c>
      <c r="K24" s="100">
        <f>K!M25</f>
        <v>0</v>
      </c>
      <c r="N24" s="37"/>
    </row>
    <row r="25" spans="1:14" x14ac:dyDescent="0.25">
      <c r="A25" s="84" t="s">
        <v>107</v>
      </c>
      <c r="B25" s="156" t="str">
        <f>ST!D27</f>
        <v>sST3 (seminář ze ST 3)</v>
      </c>
      <c r="C25" s="14">
        <f>ST!E27</f>
        <v>0</v>
      </c>
      <c r="D25" s="14">
        <f>ST!F27</f>
        <v>1</v>
      </c>
      <c r="E25" s="14" t="str">
        <f>ST!G27</f>
        <v>Z</v>
      </c>
      <c r="F25" s="16">
        <f>ST!H27</f>
        <v>0</v>
      </c>
      <c r="G25" s="14">
        <f>ST!I27</f>
        <v>10</v>
      </c>
      <c r="H25" s="16">
        <f>ST!J27</f>
        <v>0</v>
      </c>
      <c r="I25" s="16">
        <f>ST!K27</f>
        <v>0</v>
      </c>
      <c r="J25" s="14">
        <f>ST!L27</f>
        <v>40</v>
      </c>
      <c r="K25" s="100">
        <f>ST!M27</f>
        <v>0</v>
      </c>
      <c r="N25" s="37"/>
    </row>
    <row r="26" spans="1:14" x14ac:dyDescent="0.25">
      <c r="A26" s="84" t="s">
        <v>65</v>
      </c>
      <c r="B26" s="156" t="str">
        <f>PT!D49</f>
        <v>sPT5 (seminář z PT 5)</v>
      </c>
      <c r="C26" s="14">
        <f>PT!E49</f>
        <v>0</v>
      </c>
      <c r="D26" s="14">
        <f>PT!F49</f>
        <v>1</v>
      </c>
      <c r="E26" s="14" t="str">
        <f>PT!G49</f>
        <v>Z</v>
      </c>
      <c r="F26" s="16">
        <f>PT!H49</f>
        <v>0</v>
      </c>
      <c r="G26" s="14">
        <f>PT!I49</f>
        <v>10</v>
      </c>
      <c r="H26" s="16">
        <f>PT!J49</f>
        <v>0</v>
      </c>
      <c r="I26" s="16">
        <f>PT!K49</f>
        <v>0</v>
      </c>
      <c r="J26" s="14">
        <f>PT!L49</f>
        <v>40</v>
      </c>
      <c r="K26" s="100">
        <f>PT!M49</f>
        <v>0</v>
      </c>
      <c r="N26" s="37"/>
    </row>
    <row r="27" spans="1:14" x14ac:dyDescent="0.25">
      <c r="A27" s="84" t="s">
        <v>151</v>
      </c>
      <c r="B27" s="156" t="str">
        <f>A!D23</f>
        <v>sA2 (seminář z A 2)</v>
      </c>
      <c r="C27" s="14">
        <f>A!E23</f>
        <v>0</v>
      </c>
      <c r="D27" s="14">
        <f>A!F23</f>
        <v>1</v>
      </c>
      <c r="E27" s="14" t="str">
        <f>A!G23</f>
        <v>Z</v>
      </c>
      <c r="F27" s="16">
        <f>A!H23</f>
        <v>0</v>
      </c>
      <c r="G27" s="14">
        <f>A!I23</f>
        <v>10</v>
      </c>
      <c r="H27" s="16">
        <f>A!J23</f>
        <v>0</v>
      </c>
      <c r="I27" s="16">
        <f>A!K23</f>
        <v>0</v>
      </c>
      <c r="J27" s="14">
        <f>A!L23</f>
        <v>40</v>
      </c>
      <c r="K27" s="100">
        <f>A!M23</f>
        <v>0</v>
      </c>
      <c r="N27" s="37"/>
    </row>
    <row r="28" spans="1:14" x14ac:dyDescent="0.25">
      <c r="A28" s="84" t="s">
        <v>44</v>
      </c>
      <c r="B28" s="156" t="str">
        <f>SZ!D27</f>
        <v>sSZ4 (seminář ze SZ 4)</v>
      </c>
      <c r="C28" s="14">
        <f>SZ!E27</f>
        <v>0</v>
      </c>
      <c r="D28" s="14">
        <f>SZ!F27</f>
        <v>1</v>
      </c>
      <c r="E28" s="14" t="str">
        <f>SZ!G27</f>
        <v>Z</v>
      </c>
      <c r="F28" s="16">
        <f>SZ!H27</f>
        <v>0</v>
      </c>
      <c r="G28" s="14">
        <f>SZ!I27</f>
        <v>10</v>
      </c>
      <c r="H28" s="16">
        <f>SZ!J27</f>
        <v>0</v>
      </c>
      <c r="I28" s="16">
        <f>SZ!K27</f>
        <v>0</v>
      </c>
      <c r="J28" s="14">
        <f>SZ!L27</f>
        <v>40</v>
      </c>
      <c r="K28" s="100">
        <f>SZ!M27</f>
        <v>0</v>
      </c>
      <c r="N28" s="37"/>
    </row>
    <row r="29" spans="1:14" ht="15.75" thickBot="1" x14ac:dyDescent="0.3">
      <c r="A29" s="94" t="s">
        <v>213</v>
      </c>
      <c r="B29" s="159" t="str">
        <f>S!D26</f>
        <v>sS3 (seminář z S 3)</v>
      </c>
      <c r="C29" s="95">
        <f>S!E26</f>
        <v>0</v>
      </c>
      <c r="D29" s="95">
        <f>S!F26</f>
        <v>1</v>
      </c>
      <c r="E29" s="95" t="str">
        <f>S!G26</f>
        <v>Z</v>
      </c>
      <c r="F29" s="105">
        <f>S!H26</f>
        <v>0</v>
      </c>
      <c r="G29" s="95">
        <f>S!I26</f>
        <v>10</v>
      </c>
      <c r="H29" s="105">
        <f>S!J26</f>
        <v>0</v>
      </c>
      <c r="I29" s="105">
        <f>S!K26</f>
        <v>0</v>
      </c>
      <c r="J29" s="95">
        <f>S!L26</f>
        <v>40</v>
      </c>
      <c r="K29" s="106">
        <f>S!M26</f>
        <v>0</v>
      </c>
      <c r="N29" s="37"/>
    </row>
    <row r="30" spans="1:14" x14ac:dyDescent="0.25">
      <c r="A30" s="37"/>
      <c r="N30" s="37"/>
    </row>
  </sheetData>
  <sheetProtection algorithmName="SHA-512" hashValue="QxuTEdFsxvWekpvfjoxbqMGhNiGvmoNH8Os0QR5H7W6dFo0exvks8hPcw1J3jC2LycgTZ34sW9Z3Du5JZR+QkA==" saltValue="g5D3SE5yWnv2OZB0KooL+g==" spinCount="100000" sheet="1" objects="1" scenarios="1"/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Normal="100" workbookViewId="0">
      <selection activeCell="A3" sqref="A3"/>
    </sheetView>
  </sheetViews>
  <sheetFormatPr defaultRowHeight="15" x14ac:dyDescent="0.25"/>
  <cols>
    <col min="1" max="1" width="10.5703125" customWidth="1"/>
    <col min="2" max="2" width="38.5703125" style="20" bestFit="1" customWidth="1"/>
    <col min="3" max="3" width="28" style="3" bestFit="1" customWidth="1"/>
    <col min="4" max="4" width="5.5703125" style="3" bestFit="1" customWidth="1"/>
    <col min="5" max="5" width="5" style="3" bestFit="1" customWidth="1"/>
    <col min="6" max="6" width="10.140625" style="3" customWidth="1"/>
    <col min="7" max="7" width="7.42578125" style="3" bestFit="1" customWidth="1"/>
    <col min="8" max="8" width="10" style="3" customWidth="1"/>
    <col min="9" max="9" width="6.42578125" style="3" bestFit="1" customWidth="1"/>
    <col min="10" max="10" width="7.5703125" style="3" bestFit="1" customWidth="1"/>
    <col min="11" max="11" width="5.85546875" style="3" bestFit="1" customWidth="1"/>
  </cols>
  <sheetData>
    <row r="1" spans="1:12" ht="15.75" x14ac:dyDescent="0.25">
      <c r="A1" s="6" t="s">
        <v>289</v>
      </c>
    </row>
    <row r="3" spans="1:12" ht="15.75" thickBot="1" x14ac:dyDescent="0.3">
      <c r="A3" s="7" t="s">
        <v>30</v>
      </c>
    </row>
    <row r="4" spans="1:12" s="39" customFormat="1" ht="30.75" thickBot="1" x14ac:dyDescent="0.3">
      <c r="A4" s="90" t="s">
        <v>16</v>
      </c>
      <c r="B4" s="92" t="s">
        <v>0</v>
      </c>
      <c r="C4" s="91" t="s">
        <v>310</v>
      </c>
      <c r="D4" s="91" t="s">
        <v>1</v>
      </c>
      <c r="E4" s="91" t="s">
        <v>31</v>
      </c>
      <c r="F4" s="91" t="s">
        <v>32</v>
      </c>
      <c r="G4" s="91" t="s">
        <v>18</v>
      </c>
      <c r="H4" s="91" t="s">
        <v>17</v>
      </c>
      <c r="I4" s="91" t="s">
        <v>2</v>
      </c>
      <c r="J4" s="91" t="s">
        <v>29</v>
      </c>
      <c r="K4" s="93" t="s">
        <v>3</v>
      </c>
      <c r="L4" s="183"/>
    </row>
    <row r="5" spans="1:12" x14ac:dyDescent="0.25">
      <c r="A5" s="170" t="s">
        <v>44</v>
      </c>
      <c r="B5" s="284" t="str">
        <f>SZ!D12</f>
        <v>H4 (Hebrejština 4)</v>
      </c>
      <c r="C5" s="116" t="str">
        <f>SZ!E12</f>
        <v>Jiří Beneš</v>
      </c>
      <c r="D5" s="116">
        <f>SZ!F12</f>
        <v>1</v>
      </c>
      <c r="E5" s="116" t="str">
        <f>SZ!G12</f>
        <v>Z</v>
      </c>
      <c r="F5" s="179">
        <f>SZ!H12</f>
        <v>0</v>
      </c>
      <c r="G5" s="116">
        <f>SZ!I12</f>
        <v>5</v>
      </c>
      <c r="H5" s="179">
        <f>SZ!J12</f>
        <v>0</v>
      </c>
      <c r="I5" s="179">
        <f>SZ!K12</f>
        <v>0</v>
      </c>
      <c r="J5" s="116">
        <f>SZ!L12</f>
        <v>20</v>
      </c>
      <c r="K5" s="202">
        <f>SZ!M12</f>
        <v>0</v>
      </c>
    </row>
    <row r="6" spans="1:12" x14ac:dyDescent="0.25">
      <c r="A6" s="164" t="s">
        <v>44</v>
      </c>
      <c r="B6" s="182" t="str">
        <f>SZ!D16</f>
        <v>SZ4 (Daniel)</v>
      </c>
      <c r="C6" s="176" t="str">
        <f>SZ!E16</f>
        <v>Jiří Beneš     Oldřich Svoboda</v>
      </c>
      <c r="D6" s="176">
        <f>SZ!F16</f>
        <v>2</v>
      </c>
      <c r="E6" s="176" t="str">
        <f>SZ!G16</f>
        <v>Z</v>
      </c>
      <c r="F6" s="176">
        <f>SZ!H16</f>
        <v>15</v>
      </c>
      <c r="G6" s="177">
        <f>SZ!I16</f>
        <v>0</v>
      </c>
      <c r="H6" s="177">
        <f>SZ!J16</f>
        <v>0</v>
      </c>
      <c r="I6" s="176">
        <f>SZ!K16</f>
        <v>10</v>
      </c>
      <c r="J6" s="177">
        <f>SZ!L16</f>
        <v>0</v>
      </c>
      <c r="K6" s="244">
        <f>SZ!M16</f>
        <v>300</v>
      </c>
    </row>
    <row r="7" spans="1:12" x14ac:dyDescent="0.25">
      <c r="A7" s="164" t="s">
        <v>44</v>
      </c>
      <c r="B7" s="182" t="str">
        <f>SZ!D17</f>
        <v>ZpSZ (Závěrečná práce ze Starého zákona)</v>
      </c>
      <c r="C7" s="176" t="str">
        <f>SZ!E17</f>
        <v>Jiří Beneš</v>
      </c>
      <c r="D7" s="176">
        <f>SZ!F17</f>
        <v>1</v>
      </c>
      <c r="E7" s="176" t="str">
        <f>SZ!G17</f>
        <v>Z</v>
      </c>
      <c r="F7" s="177">
        <f>SZ!H17</f>
        <v>0</v>
      </c>
      <c r="G7" s="177">
        <f>SZ!I17</f>
        <v>0</v>
      </c>
      <c r="H7" s="177">
        <f>SZ!J17</f>
        <v>0</v>
      </c>
      <c r="I7" s="177">
        <f>SZ!K17</f>
        <v>0</v>
      </c>
      <c r="J7" s="176">
        <f>SZ!L17</f>
        <v>25</v>
      </c>
      <c r="K7" s="180">
        <f>SZ!M17</f>
        <v>0</v>
      </c>
    </row>
    <row r="8" spans="1:12" x14ac:dyDescent="0.25">
      <c r="A8" s="164" t="s">
        <v>44</v>
      </c>
      <c r="B8" s="182" t="str">
        <f>SZ!D18</f>
        <v>SZ (Starý zákon)</v>
      </c>
      <c r="C8" s="176" t="str">
        <f>SZ!E18</f>
        <v>Jiří Beneš</v>
      </c>
      <c r="D8" s="176">
        <f>SZ!F18</f>
        <v>6</v>
      </c>
      <c r="E8" s="176" t="str">
        <f>SZ!G18</f>
        <v>Zk</v>
      </c>
      <c r="F8" s="177">
        <f>SZ!H18</f>
        <v>0</v>
      </c>
      <c r="G8" s="177">
        <f>SZ!I18</f>
        <v>0</v>
      </c>
      <c r="H8" s="177">
        <f>SZ!J18</f>
        <v>0</v>
      </c>
      <c r="I8" s="177">
        <f>SZ!K18</f>
        <v>0</v>
      </c>
      <c r="J8" s="176">
        <f>SZ!L18</f>
        <v>125</v>
      </c>
      <c r="K8" s="180">
        <f>SZ!M18</f>
        <v>0</v>
      </c>
    </row>
    <row r="9" spans="1:12" x14ac:dyDescent="0.25">
      <c r="A9" s="164" t="s">
        <v>65</v>
      </c>
      <c r="B9" s="182" t="str">
        <f>PT!D11</f>
        <v>PT4 (Liturgika)</v>
      </c>
      <c r="C9" s="176" t="str">
        <f>PT!E11</f>
        <v>Marek Harastej</v>
      </c>
      <c r="D9" s="176">
        <f>PT!F11</f>
        <v>1</v>
      </c>
      <c r="E9" s="176" t="str">
        <f>PT!G11</f>
        <v>Z</v>
      </c>
      <c r="F9" s="176">
        <f>PT!H11</f>
        <v>10</v>
      </c>
      <c r="G9" s="177">
        <f>PT!I11</f>
        <v>0</v>
      </c>
      <c r="H9" s="177">
        <f>PT!J11</f>
        <v>0</v>
      </c>
      <c r="I9" s="177">
        <f>PT!K11</f>
        <v>0</v>
      </c>
      <c r="J9" s="177">
        <f>PT!L11</f>
        <v>0</v>
      </c>
      <c r="K9" s="244">
        <f>PT!M11</f>
        <v>200</v>
      </c>
    </row>
    <row r="10" spans="1:12" x14ac:dyDescent="0.25">
      <c r="A10" s="164" t="s">
        <v>107</v>
      </c>
      <c r="B10" s="182" t="str">
        <f>ST!D12</f>
        <v xml:space="preserve">ST4 (Antropologie, Hamartologie, Soteriologie) </v>
      </c>
      <c r="C10" s="176" t="str">
        <f>ST!E12</f>
        <v>Roman Mach</v>
      </c>
      <c r="D10" s="176">
        <f>ST!F12</f>
        <v>1</v>
      </c>
      <c r="E10" s="176" t="str">
        <f>ST!G12</f>
        <v>Z</v>
      </c>
      <c r="F10" s="176">
        <f>ST!H12</f>
        <v>10</v>
      </c>
      <c r="G10" s="177">
        <f>ST!I12</f>
        <v>0</v>
      </c>
      <c r="H10" s="177">
        <f>ST!J12</f>
        <v>0</v>
      </c>
      <c r="I10" s="177">
        <f>ST!K12</f>
        <v>0</v>
      </c>
      <c r="J10" s="177">
        <f>ST!L12</f>
        <v>0</v>
      </c>
      <c r="K10" s="244">
        <f>ST!M12</f>
        <v>200</v>
      </c>
    </row>
    <row r="11" spans="1:12" x14ac:dyDescent="0.25">
      <c r="A11" s="164" t="s">
        <v>107</v>
      </c>
      <c r="B11" s="182" t="str">
        <f>ST!D15</f>
        <v>T20s (Teologie 20. st.)</v>
      </c>
      <c r="C11" s="176" t="str">
        <f>ST!E15</f>
        <v>Roman Mach</v>
      </c>
      <c r="D11" s="176">
        <f>ST!F15</f>
        <v>1</v>
      </c>
      <c r="E11" s="176" t="str">
        <f>ST!G15</f>
        <v>Z</v>
      </c>
      <c r="F11" s="176">
        <f>ST!H15</f>
        <v>5</v>
      </c>
      <c r="G11" s="177">
        <f>ST!I15</f>
        <v>0</v>
      </c>
      <c r="H11" s="177">
        <f>ST!J15</f>
        <v>0</v>
      </c>
      <c r="I11" s="177">
        <f>ST!K15</f>
        <v>0</v>
      </c>
      <c r="J11" s="177">
        <f>ST!L15</f>
        <v>0</v>
      </c>
      <c r="K11" s="244">
        <f>ST!M15</f>
        <v>200</v>
      </c>
    </row>
    <row r="12" spans="1:12" x14ac:dyDescent="0.25">
      <c r="A12" s="164" t="s">
        <v>107</v>
      </c>
      <c r="B12" s="182" t="str">
        <f>ST!D16</f>
        <v>ET (Etika)</v>
      </c>
      <c r="C12" s="48" t="str">
        <f>ST!E16</f>
        <v>Martin Turčan, Roman Mach</v>
      </c>
      <c r="D12" s="48">
        <f>ST!F16</f>
        <v>1</v>
      </c>
      <c r="E12" s="48" t="str">
        <f>ST!G16</f>
        <v>Z</v>
      </c>
      <c r="F12" s="177">
        <f>ST!H16</f>
        <v>0</v>
      </c>
      <c r="G12" s="48">
        <f>ST!I16</f>
        <v>15</v>
      </c>
      <c r="H12" s="177">
        <f>ST!J16</f>
        <v>0</v>
      </c>
      <c r="I12" s="177">
        <f>ST!K16</f>
        <v>0</v>
      </c>
      <c r="J12" s="177">
        <f>ST!L16</f>
        <v>0</v>
      </c>
      <c r="K12" s="109">
        <f>ST!M16</f>
        <v>200</v>
      </c>
    </row>
    <row r="13" spans="1:12" x14ac:dyDescent="0.25">
      <c r="A13" s="164" t="s">
        <v>151</v>
      </c>
      <c r="B13" s="182" t="str">
        <f>A!D10</f>
        <v>A2 (EGW II.)</v>
      </c>
      <c r="C13" s="48" t="str">
        <f>A!E10</f>
        <v>Vítězslav Chán</v>
      </c>
      <c r="D13" s="48">
        <f>A!F10</f>
        <v>1</v>
      </c>
      <c r="E13" s="48" t="str">
        <f>A!G10</f>
        <v>Z</v>
      </c>
      <c r="F13" s="48">
        <f>A!H10</f>
        <v>5</v>
      </c>
      <c r="G13" s="177">
        <f>A!I10</f>
        <v>0</v>
      </c>
      <c r="H13" s="177">
        <f>A!J10</f>
        <v>0</v>
      </c>
      <c r="I13" s="48">
        <f>A!K10</f>
        <v>10</v>
      </c>
      <c r="J13" s="177">
        <f>A!L10</f>
        <v>0</v>
      </c>
      <c r="K13" s="109">
        <f>A!M10</f>
        <v>200</v>
      </c>
    </row>
    <row r="14" spans="1:12" ht="15.75" thickBot="1" x14ac:dyDescent="0.3">
      <c r="A14" s="165" t="s">
        <v>213</v>
      </c>
      <c r="B14" s="285" t="str">
        <f>S!D11</f>
        <v>S4 (Spiritualita 4)</v>
      </c>
      <c r="C14" s="162" t="str">
        <f>S!E11</f>
        <v>Marek Harastej</v>
      </c>
      <c r="D14" s="162">
        <f>S!F11</f>
        <v>1</v>
      </c>
      <c r="E14" s="162" t="str">
        <f>S!G11</f>
        <v>Z</v>
      </c>
      <c r="F14" s="225">
        <f>S!H11</f>
        <v>0</v>
      </c>
      <c r="G14" s="162">
        <f>S!I11</f>
        <v>5</v>
      </c>
      <c r="H14" s="225">
        <f>S!J11</f>
        <v>0</v>
      </c>
      <c r="I14" s="162">
        <f>S!K11</f>
        <v>10</v>
      </c>
      <c r="J14" s="162">
        <f>S!L11</f>
        <v>10</v>
      </c>
      <c r="K14" s="166">
        <f>S!M11</f>
        <v>100</v>
      </c>
    </row>
    <row r="15" spans="1:12" ht="16.5" thickTop="1" thickBot="1" x14ac:dyDescent="0.3">
      <c r="A15" s="167"/>
      <c r="B15" s="168" t="s">
        <v>51</v>
      </c>
      <c r="C15" s="198"/>
      <c r="D15" s="169">
        <f>SUM(D5:D14)</f>
        <v>16</v>
      </c>
      <c r="E15" s="169">
        <v>9</v>
      </c>
      <c r="F15" s="169">
        <f>SUM(F5:F14)</f>
        <v>45</v>
      </c>
      <c r="G15" s="169">
        <f t="shared" ref="G15:K15" si="0">SUM(G5:G14)</f>
        <v>25</v>
      </c>
      <c r="H15" s="198">
        <f t="shared" si="0"/>
        <v>0</v>
      </c>
      <c r="I15" s="169">
        <f t="shared" si="0"/>
        <v>30</v>
      </c>
      <c r="J15" s="169">
        <f t="shared" si="0"/>
        <v>180</v>
      </c>
      <c r="K15" s="242">
        <f t="shared" si="0"/>
        <v>1400</v>
      </c>
    </row>
    <row r="18" spans="1:12" ht="15.75" thickBot="1" x14ac:dyDescent="0.3">
      <c r="A18" s="7" t="s">
        <v>21</v>
      </c>
    </row>
    <row r="19" spans="1:12" s="39" customFormat="1" ht="30.75" thickBot="1" x14ac:dyDescent="0.3">
      <c r="A19" s="90" t="s">
        <v>16</v>
      </c>
      <c r="B19" s="92" t="s">
        <v>0</v>
      </c>
      <c r="C19" s="91" t="s">
        <v>310</v>
      </c>
      <c r="D19" s="91" t="s">
        <v>1</v>
      </c>
      <c r="E19" s="91" t="s">
        <v>31</v>
      </c>
      <c r="F19" s="91" t="s">
        <v>32</v>
      </c>
      <c r="G19" s="91" t="s">
        <v>18</v>
      </c>
      <c r="H19" s="91" t="s">
        <v>17</v>
      </c>
      <c r="I19" s="91" t="s">
        <v>2</v>
      </c>
      <c r="J19" s="91" t="s">
        <v>29</v>
      </c>
      <c r="K19" s="93" t="s">
        <v>3</v>
      </c>
      <c r="L19" s="183"/>
    </row>
    <row r="20" spans="1:12" x14ac:dyDescent="0.25">
      <c r="A20" s="170" t="s">
        <v>44</v>
      </c>
      <c r="B20" s="171" t="str">
        <f>SZ!D28</f>
        <v>sSZ5 (seminář ze SZ 5)</v>
      </c>
      <c r="C20" s="116">
        <f>SZ!E28</f>
        <v>0</v>
      </c>
      <c r="D20" s="116">
        <f>SZ!F28</f>
        <v>1</v>
      </c>
      <c r="E20" s="116" t="str">
        <f>SZ!G28</f>
        <v>Z</v>
      </c>
      <c r="F20" s="179">
        <f>SZ!H28</f>
        <v>0</v>
      </c>
      <c r="G20" s="116">
        <f>SZ!I28</f>
        <v>10</v>
      </c>
      <c r="H20" s="179">
        <f>SZ!J28</f>
        <v>0</v>
      </c>
      <c r="I20" s="179">
        <f>SZ!K28</f>
        <v>0</v>
      </c>
      <c r="J20" s="116">
        <f>SZ!L28</f>
        <v>40</v>
      </c>
      <c r="K20" s="202">
        <f>SZ!M28</f>
        <v>0</v>
      </c>
    </row>
    <row r="21" spans="1:12" x14ac:dyDescent="0.25">
      <c r="A21" s="164" t="s">
        <v>44</v>
      </c>
      <c r="B21" s="161" t="str">
        <f>SZ!D29</f>
        <v>sSZ6 (seminář ze SZ 6)</v>
      </c>
      <c r="C21" s="48">
        <f>SZ!E29</f>
        <v>0</v>
      </c>
      <c r="D21" s="48">
        <f>SZ!F29</f>
        <v>1</v>
      </c>
      <c r="E21" s="48" t="str">
        <f>SZ!G29</f>
        <v>Z</v>
      </c>
      <c r="F21" s="177">
        <f>SZ!H29</f>
        <v>0</v>
      </c>
      <c r="G21" s="48">
        <f>SZ!I29</f>
        <v>10</v>
      </c>
      <c r="H21" s="177">
        <f>SZ!J29</f>
        <v>0</v>
      </c>
      <c r="I21" s="177">
        <f>SZ!K29</f>
        <v>0</v>
      </c>
      <c r="J21" s="48">
        <f>SZ!L29</f>
        <v>40</v>
      </c>
      <c r="K21" s="180">
        <f>SZ!M29</f>
        <v>0</v>
      </c>
    </row>
    <row r="22" spans="1:12" x14ac:dyDescent="0.25">
      <c r="A22" s="164" t="s">
        <v>65</v>
      </c>
      <c r="B22" s="161" t="str">
        <f>PT!D50</f>
        <v>sPT6 (seminář z PT 6)</v>
      </c>
      <c r="C22" s="48">
        <f>PT!E50</f>
        <v>0</v>
      </c>
      <c r="D22" s="48">
        <f>PT!F50</f>
        <v>1</v>
      </c>
      <c r="E22" s="48" t="str">
        <f>PT!G50</f>
        <v>Z</v>
      </c>
      <c r="F22" s="177">
        <f>PT!H50</f>
        <v>0</v>
      </c>
      <c r="G22" s="48">
        <f>PT!I50</f>
        <v>10</v>
      </c>
      <c r="H22" s="177">
        <f>PT!J50</f>
        <v>0</v>
      </c>
      <c r="I22" s="177">
        <f>PT!K50</f>
        <v>0</v>
      </c>
      <c r="J22" s="48">
        <f>PT!L50</f>
        <v>40</v>
      </c>
      <c r="K22" s="180">
        <f>PT!M50</f>
        <v>0</v>
      </c>
    </row>
    <row r="23" spans="1:12" x14ac:dyDescent="0.25">
      <c r="A23" s="164" t="s">
        <v>107</v>
      </c>
      <c r="B23" s="161" t="str">
        <f>ST!D28</f>
        <v>sST4 (seminář ze ST 4)</v>
      </c>
      <c r="C23" s="48">
        <f>ST!E28</f>
        <v>0</v>
      </c>
      <c r="D23" s="48">
        <f>ST!F28</f>
        <v>1</v>
      </c>
      <c r="E23" s="48" t="str">
        <f>ST!G28</f>
        <v>Z</v>
      </c>
      <c r="F23" s="177">
        <f>ST!H28</f>
        <v>0</v>
      </c>
      <c r="G23" s="48">
        <f>ST!I28</f>
        <v>10</v>
      </c>
      <c r="H23" s="177">
        <f>ST!J28</f>
        <v>0</v>
      </c>
      <c r="I23" s="177">
        <f>ST!K28</f>
        <v>0</v>
      </c>
      <c r="J23" s="48">
        <f>ST!L28</f>
        <v>40</v>
      </c>
      <c r="K23" s="180">
        <f>ST!M28</f>
        <v>0</v>
      </c>
    </row>
    <row r="24" spans="1:12" x14ac:dyDescent="0.25">
      <c r="A24" s="164" t="s">
        <v>151</v>
      </c>
      <c r="B24" s="161" t="str">
        <f>A!D24</f>
        <v>sA3 (seminář z A 3)</v>
      </c>
      <c r="C24" s="48">
        <f>A!E24</f>
        <v>0</v>
      </c>
      <c r="D24" s="48">
        <f>A!F24</f>
        <v>1</v>
      </c>
      <c r="E24" s="48" t="str">
        <f>A!G24</f>
        <v>Z</v>
      </c>
      <c r="F24" s="177">
        <f>A!H24</f>
        <v>0</v>
      </c>
      <c r="G24" s="48">
        <f>A!I24</f>
        <v>10</v>
      </c>
      <c r="H24" s="177">
        <f>A!J24</f>
        <v>0</v>
      </c>
      <c r="I24" s="177">
        <f>A!K24</f>
        <v>0</v>
      </c>
      <c r="J24" s="48">
        <f>A!L24</f>
        <v>40</v>
      </c>
      <c r="K24" s="180">
        <f>A!M24</f>
        <v>0</v>
      </c>
    </row>
    <row r="25" spans="1:12" ht="15.75" thickBot="1" x14ac:dyDescent="0.3">
      <c r="A25" s="199" t="s">
        <v>213</v>
      </c>
      <c r="B25" s="200" t="str">
        <f>S!D27</f>
        <v>sS4 (seminář z S 4)</v>
      </c>
      <c r="C25" s="111">
        <f>S!E27</f>
        <v>0</v>
      </c>
      <c r="D25" s="111">
        <f>S!F27</f>
        <v>1</v>
      </c>
      <c r="E25" s="111" t="str">
        <f>S!G27</f>
        <v>Z</v>
      </c>
      <c r="F25" s="204">
        <f>S!H27</f>
        <v>0</v>
      </c>
      <c r="G25" s="111">
        <f>S!I27</f>
        <v>10</v>
      </c>
      <c r="H25" s="204">
        <f>S!J27</f>
        <v>0</v>
      </c>
      <c r="I25" s="204">
        <f>S!K27</f>
        <v>0</v>
      </c>
      <c r="J25" s="111">
        <f>S!L27</f>
        <v>40</v>
      </c>
      <c r="K25" s="203">
        <f>S!M27</f>
        <v>0</v>
      </c>
    </row>
  </sheetData>
  <sheetProtection algorithmName="SHA-512" hashValue="pu1q8H1ry1tUQi31xdNgtiwXI4wf7UTFaqe5GkvSRsrZ4AR/sZx6cGV1oA8AMjGMl75UIKZNdSQzQPK3eaC7Yg==" saltValue="kXEDXTE7fCdbvxGaz5DBbQ==" spinCount="100000" sheet="1" objects="1" scenarios="1"/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Normal="100" workbookViewId="0">
      <selection activeCell="B11" sqref="B11"/>
    </sheetView>
  </sheetViews>
  <sheetFormatPr defaultColWidth="9.140625" defaultRowHeight="15" x14ac:dyDescent="0.25"/>
  <cols>
    <col min="1" max="1" width="8.42578125" style="30" customWidth="1"/>
    <col min="2" max="2" width="35.140625" style="30" customWidth="1"/>
    <col min="3" max="3" width="15.7109375" style="30" customWidth="1"/>
    <col min="4" max="11" width="11.42578125" style="30" customWidth="1"/>
    <col min="12" max="16384" width="9.140625" style="30"/>
  </cols>
  <sheetData>
    <row r="1" spans="1:12" ht="15.75" x14ac:dyDescent="0.25">
      <c r="A1" s="201" t="s">
        <v>290</v>
      </c>
    </row>
    <row r="3" spans="1:12" ht="15.75" thickBot="1" x14ac:dyDescent="0.3">
      <c r="A3" s="38" t="s">
        <v>30</v>
      </c>
    </row>
    <row r="4" spans="1:12" s="39" customFormat="1" ht="30.75" thickBot="1" x14ac:dyDescent="0.3">
      <c r="A4" s="90" t="s">
        <v>16</v>
      </c>
      <c r="B4" s="92" t="s">
        <v>0</v>
      </c>
      <c r="C4" s="91" t="s">
        <v>310</v>
      </c>
      <c r="D4" s="91" t="s">
        <v>1</v>
      </c>
      <c r="E4" s="91" t="s">
        <v>31</v>
      </c>
      <c r="F4" s="91" t="s">
        <v>32</v>
      </c>
      <c r="G4" s="91" t="s">
        <v>18</v>
      </c>
      <c r="H4" s="91" t="s">
        <v>17</v>
      </c>
      <c r="I4" s="91" t="s">
        <v>2</v>
      </c>
      <c r="J4" s="91" t="s">
        <v>29</v>
      </c>
      <c r="K4" s="93" t="s">
        <v>3</v>
      </c>
      <c r="L4" s="183"/>
    </row>
    <row r="5" spans="1:12" ht="48" customHeight="1" x14ac:dyDescent="0.25">
      <c r="A5" s="271" t="s">
        <v>4</v>
      </c>
      <c r="B5" s="286" t="str">
        <f>NZ!D9</f>
        <v>R1 (Řečtina 1)</v>
      </c>
      <c r="C5" s="234" t="str">
        <f>NZ!E9</f>
        <v>Vítězslav Chán, Oldřich Svoboda, Josef Kučera</v>
      </c>
      <c r="D5" s="135">
        <f>NZ!F9</f>
        <v>1</v>
      </c>
      <c r="E5" s="135" t="str">
        <f>NZ!G9</f>
        <v>Z</v>
      </c>
      <c r="F5" s="58">
        <f>NZ!H9</f>
        <v>0</v>
      </c>
      <c r="G5" s="135">
        <f>NZ!I9</f>
        <v>10</v>
      </c>
      <c r="H5" s="135">
        <f>NZ!J9</f>
        <v>25</v>
      </c>
      <c r="I5" s="58">
        <f>NZ!K9</f>
        <v>0</v>
      </c>
      <c r="J5" s="135">
        <f>NZ!L9</f>
        <v>40</v>
      </c>
      <c r="K5" s="107">
        <f>NZ!M9</f>
        <v>0</v>
      </c>
    </row>
    <row r="6" spans="1:12" x14ac:dyDescent="0.25">
      <c r="A6" s="272" t="s">
        <v>4</v>
      </c>
      <c r="B6" s="287" t="str">
        <f>NZ!D13</f>
        <v>NZ1 (Úvod do NZ)</v>
      </c>
      <c r="C6" s="28" t="str">
        <f>NZ!E13</f>
        <v>Oldřich Svoboda</v>
      </c>
      <c r="D6" s="28">
        <f>NZ!F13</f>
        <v>1</v>
      </c>
      <c r="E6" s="28" t="str">
        <f>NZ!G13</f>
        <v>Z</v>
      </c>
      <c r="F6" s="28">
        <f>NZ!H13</f>
        <v>10</v>
      </c>
      <c r="G6" s="16">
        <f>NZ!I13</f>
        <v>0</v>
      </c>
      <c r="H6" s="16">
        <f>NZ!J13</f>
        <v>0</v>
      </c>
      <c r="I6" s="28">
        <f>NZ!K13</f>
        <v>10</v>
      </c>
      <c r="J6" s="16">
        <f>NZ!L13</f>
        <v>0</v>
      </c>
      <c r="K6" s="273">
        <f>NZ!M13</f>
        <v>300</v>
      </c>
    </row>
    <row r="7" spans="1:12" x14ac:dyDescent="0.25">
      <c r="A7" s="272" t="s">
        <v>65</v>
      </c>
      <c r="B7" s="252" t="str">
        <f>PT!D12</f>
        <v>PTi (Leadership)</v>
      </c>
      <c r="C7" s="233" t="str">
        <f>PT!E12</f>
        <v>Josef Hrdinka</v>
      </c>
      <c r="D7" s="233">
        <f>PT!F12</f>
        <v>2</v>
      </c>
      <c r="E7" s="233" t="str">
        <f>PT!G12</f>
        <v>Z</v>
      </c>
      <c r="F7" s="45">
        <f>PT!H12</f>
        <v>0</v>
      </c>
      <c r="G7" s="45">
        <f>PT!I12</f>
        <v>0</v>
      </c>
      <c r="H7" s="233">
        <f>PT!J12</f>
        <v>20</v>
      </c>
      <c r="I7" s="233">
        <f>PT!K12</f>
        <v>10</v>
      </c>
      <c r="J7" s="45">
        <f>PT!L12</f>
        <v>0</v>
      </c>
      <c r="K7" s="265">
        <f>PT!M12</f>
        <v>200</v>
      </c>
    </row>
    <row r="8" spans="1:12" x14ac:dyDescent="0.25">
      <c r="A8" s="272" t="s">
        <v>65</v>
      </c>
      <c r="B8" s="252" t="str">
        <f>PT!D13</f>
        <v>PT5 (Práce se skupinami I.)</v>
      </c>
      <c r="C8" s="233" t="str">
        <f>PT!E13</f>
        <v>Marek Harastej</v>
      </c>
      <c r="D8" s="233">
        <f>PT!F13</f>
        <v>1</v>
      </c>
      <c r="E8" s="233" t="str">
        <f>PT!G13</f>
        <v>Z</v>
      </c>
      <c r="F8" s="233">
        <f>PT!H13</f>
        <v>10</v>
      </c>
      <c r="G8" s="45">
        <f>PT!I13</f>
        <v>0</v>
      </c>
      <c r="H8" s="45">
        <f>PT!J13</f>
        <v>0</v>
      </c>
      <c r="I8" s="45">
        <f>PT!K13</f>
        <v>0</v>
      </c>
      <c r="J8" s="45">
        <f>PT!L13</f>
        <v>0</v>
      </c>
      <c r="K8" s="265">
        <f>PT!M13</f>
        <v>200</v>
      </c>
    </row>
    <row r="9" spans="1:12" ht="30" x14ac:dyDescent="0.25">
      <c r="A9" s="272" t="s">
        <v>107</v>
      </c>
      <c r="B9" s="252" t="str">
        <f>ST!D13</f>
        <v>ST5 (Eschatologie, Ekleziologie)</v>
      </c>
      <c r="C9" s="233" t="str">
        <f>ST!E13</f>
        <v>Roman Mach, Marek Harastej</v>
      </c>
      <c r="D9" s="233">
        <f>ST!F13</f>
        <v>1</v>
      </c>
      <c r="E9" s="233" t="str">
        <f>ST!G13</f>
        <v>Z</v>
      </c>
      <c r="F9" s="233">
        <f>ST!H13</f>
        <v>10</v>
      </c>
      <c r="G9" s="45">
        <f>ST!I13</f>
        <v>0</v>
      </c>
      <c r="H9" s="45">
        <f>ST!J13</f>
        <v>0</v>
      </c>
      <c r="I9" s="45">
        <f>ST!K13</f>
        <v>0</v>
      </c>
      <c r="J9" s="45">
        <f>ST!L13</f>
        <v>0</v>
      </c>
      <c r="K9" s="265">
        <f>ST!M13</f>
        <v>200</v>
      </c>
    </row>
    <row r="10" spans="1:12" x14ac:dyDescent="0.25">
      <c r="A10" s="272" t="s">
        <v>107</v>
      </c>
      <c r="B10" s="252" t="s">
        <v>109</v>
      </c>
      <c r="C10" s="233" t="s">
        <v>142</v>
      </c>
      <c r="D10" s="233">
        <v>1</v>
      </c>
      <c r="E10" s="233" t="s">
        <v>5</v>
      </c>
      <c r="F10" s="45"/>
      <c r="G10" s="45"/>
      <c r="H10" s="233">
        <v>6</v>
      </c>
      <c r="I10" s="45"/>
      <c r="J10" s="45"/>
      <c r="K10" s="122"/>
    </row>
    <row r="11" spans="1:12" ht="30" x14ac:dyDescent="0.25">
      <c r="A11" s="84" t="s">
        <v>107</v>
      </c>
      <c r="B11" s="22" t="str">
        <f>ST!D17</f>
        <v>ZpST (Závěrečná práce ze Systematické teologie)</v>
      </c>
      <c r="C11" s="41" t="str">
        <f>ST!E17</f>
        <v>Roman Mach</v>
      </c>
      <c r="D11" s="41">
        <f>ST!F17</f>
        <v>1</v>
      </c>
      <c r="E11" s="41" t="str">
        <f>ST!G17</f>
        <v>Z</v>
      </c>
      <c r="F11" s="45">
        <f>ST!H17</f>
        <v>0</v>
      </c>
      <c r="G11" s="45">
        <f>ST!I17</f>
        <v>0</v>
      </c>
      <c r="H11" s="45">
        <f>ST!J17</f>
        <v>0</v>
      </c>
      <c r="I11" s="45">
        <f>ST!K17</f>
        <v>0</v>
      </c>
      <c r="J11" s="41">
        <f>ST!L17</f>
        <v>25</v>
      </c>
      <c r="K11" s="122">
        <f>ST!M17</f>
        <v>0</v>
      </c>
    </row>
    <row r="12" spans="1:12" x14ac:dyDescent="0.25">
      <c r="A12" s="84" t="s">
        <v>107</v>
      </c>
      <c r="B12" s="22" t="str">
        <f>ST!D18</f>
        <v>ST (Systematická teologie)</v>
      </c>
      <c r="C12" s="41" t="str">
        <f>ST!E18</f>
        <v>Roman Mach</v>
      </c>
      <c r="D12" s="41">
        <f>ST!F18</f>
        <v>6</v>
      </c>
      <c r="E12" s="41" t="str">
        <f>ST!G18</f>
        <v>Zk</v>
      </c>
      <c r="F12" s="41">
        <f>ST!H18</f>
        <v>0</v>
      </c>
      <c r="G12" s="45">
        <f>ST!I18</f>
        <v>0</v>
      </c>
      <c r="H12" s="45">
        <f>ST!J18</f>
        <v>0</v>
      </c>
      <c r="I12" s="45">
        <f>ST!K18</f>
        <v>0</v>
      </c>
      <c r="J12" s="41">
        <f>ST!L18</f>
        <v>125</v>
      </c>
      <c r="K12" s="122">
        <f>ST!M18</f>
        <v>0</v>
      </c>
    </row>
    <row r="13" spans="1:12" ht="58.9" customHeight="1" x14ac:dyDescent="0.25">
      <c r="A13" s="84" t="s">
        <v>151</v>
      </c>
      <c r="B13" s="156" t="str">
        <f>A!D11</f>
        <v>A3 (Adventistické teologické důrazy I.)</v>
      </c>
      <c r="C13" s="233" t="str">
        <f>A!E11</f>
        <v>O. Svoboda,          R. Mach,                M. Harastej,          V. Chán</v>
      </c>
      <c r="D13" s="14">
        <f>A!F11</f>
        <v>1</v>
      </c>
      <c r="E13" s="14" t="str">
        <f>A!G11</f>
        <v>Z</v>
      </c>
      <c r="F13" s="16">
        <f>A!H11</f>
        <v>0</v>
      </c>
      <c r="G13" s="14">
        <f>A!I11</f>
        <v>10</v>
      </c>
      <c r="H13" s="16">
        <f>A!J11</f>
        <v>0</v>
      </c>
      <c r="I13" s="14">
        <f>A!K11</f>
        <v>10</v>
      </c>
      <c r="J13" s="16">
        <f>A!L11</f>
        <v>0</v>
      </c>
      <c r="K13" s="85">
        <f>A!M11</f>
        <v>200</v>
      </c>
    </row>
    <row r="14" spans="1:12" ht="46.15" customHeight="1" x14ac:dyDescent="0.25">
      <c r="A14" s="84" t="s">
        <v>191</v>
      </c>
      <c r="B14" s="156" t="str">
        <f>E!D8</f>
        <v>EPD 1</v>
      </c>
      <c r="C14" s="233" t="str">
        <f>E!E8</f>
        <v>Tomáš Harastej, Marek Harastej, Oldřich Svoboda</v>
      </c>
      <c r="D14" s="14">
        <f>E!F8</f>
        <v>2</v>
      </c>
      <c r="E14" s="14" t="str">
        <f>E!G8</f>
        <v>Z</v>
      </c>
      <c r="F14" s="14">
        <f>E!H8</f>
        <v>15</v>
      </c>
      <c r="G14" s="16">
        <f>E!I8</f>
        <v>0</v>
      </c>
      <c r="H14" s="16">
        <f>E!J8</f>
        <v>0</v>
      </c>
      <c r="I14" s="16">
        <f>E!K8</f>
        <v>0</v>
      </c>
      <c r="J14" s="14">
        <f>E!L8</f>
        <v>10</v>
      </c>
      <c r="K14" s="85">
        <f>E!M8</f>
        <v>300</v>
      </c>
    </row>
    <row r="15" spans="1:12" ht="15.75" thickBot="1" x14ac:dyDescent="0.3">
      <c r="A15" s="86" t="s">
        <v>213</v>
      </c>
      <c r="B15" s="196" t="str">
        <f>S!D12</f>
        <v>S5 (Spiritualita 5)</v>
      </c>
      <c r="C15" s="61" t="str">
        <f>S!E12</f>
        <v>Mikuláš Pavlík</v>
      </c>
      <c r="D15" s="61">
        <f>S!F12</f>
        <v>1</v>
      </c>
      <c r="E15" s="61" t="str">
        <f>S!G12</f>
        <v>Z</v>
      </c>
      <c r="F15" s="63">
        <f>S!H12</f>
        <v>0</v>
      </c>
      <c r="G15" s="61">
        <f>S!I12</f>
        <v>5</v>
      </c>
      <c r="H15" s="63">
        <f>S!J12</f>
        <v>0</v>
      </c>
      <c r="I15" s="63">
        <f>S!K12</f>
        <v>0</v>
      </c>
      <c r="J15" s="63">
        <f>S!L12</f>
        <v>0</v>
      </c>
      <c r="K15" s="274">
        <f>S!M12</f>
        <v>200</v>
      </c>
    </row>
    <row r="16" spans="1:12" ht="16.5" thickTop="1" thickBot="1" x14ac:dyDescent="0.3">
      <c r="A16" s="87"/>
      <c r="B16" s="138" t="s">
        <v>51</v>
      </c>
      <c r="C16" s="197"/>
      <c r="D16" s="132">
        <f>SUM(D5:D15)</f>
        <v>18</v>
      </c>
      <c r="E16" s="132">
        <v>10</v>
      </c>
      <c r="F16" s="132">
        <f>SUM(F5:F15)</f>
        <v>45</v>
      </c>
      <c r="G16" s="132">
        <f t="shared" ref="G16:K16" si="0">SUM(G5:G15)</f>
        <v>25</v>
      </c>
      <c r="H16" s="132">
        <f t="shared" si="0"/>
        <v>51</v>
      </c>
      <c r="I16" s="132">
        <f t="shared" si="0"/>
        <v>30</v>
      </c>
      <c r="J16" s="132">
        <f t="shared" si="0"/>
        <v>200</v>
      </c>
      <c r="K16" s="134">
        <f t="shared" si="0"/>
        <v>1600</v>
      </c>
    </row>
    <row r="17" spans="1:12" x14ac:dyDescent="0.25">
      <c r="B17" s="36"/>
      <c r="C17" s="37"/>
      <c r="D17" s="37"/>
      <c r="E17" s="37"/>
      <c r="F17" s="37"/>
      <c r="G17" s="37"/>
      <c r="H17" s="37"/>
      <c r="I17" s="37"/>
      <c r="J17" s="37"/>
      <c r="K17" s="37"/>
    </row>
    <row r="18" spans="1:12" hidden="1" x14ac:dyDescent="0.25">
      <c r="B18" s="36"/>
      <c r="C18" s="37"/>
      <c r="D18" s="37"/>
      <c r="E18" s="37"/>
      <c r="F18" s="37"/>
      <c r="G18" s="37"/>
      <c r="H18" s="37"/>
      <c r="I18" s="37"/>
      <c r="J18" s="37"/>
      <c r="K18" s="37"/>
    </row>
    <row r="19" spans="1:12" ht="15.75" thickBot="1" x14ac:dyDescent="0.3">
      <c r="A19" s="38" t="s">
        <v>21</v>
      </c>
      <c r="B19" s="36"/>
      <c r="C19" s="37"/>
      <c r="D19" s="37"/>
      <c r="E19" s="37"/>
      <c r="F19" s="37"/>
      <c r="G19" s="37"/>
      <c r="H19" s="37"/>
      <c r="I19" s="37"/>
      <c r="J19" s="37"/>
      <c r="K19" s="37"/>
    </row>
    <row r="20" spans="1:12" s="39" customFormat="1" ht="30.75" thickBot="1" x14ac:dyDescent="0.3">
      <c r="A20" s="90" t="s">
        <v>16</v>
      </c>
      <c r="B20" s="92" t="s">
        <v>0</v>
      </c>
      <c r="C20" s="91" t="s">
        <v>310</v>
      </c>
      <c r="D20" s="91" t="s">
        <v>1</v>
      </c>
      <c r="E20" s="91" t="s">
        <v>31</v>
      </c>
      <c r="F20" s="91" t="s">
        <v>32</v>
      </c>
      <c r="G20" s="91" t="s">
        <v>18</v>
      </c>
      <c r="H20" s="91" t="s">
        <v>17</v>
      </c>
      <c r="I20" s="91" t="s">
        <v>2</v>
      </c>
      <c r="J20" s="91" t="s">
        <v>29</v>
      </c>
      <c r="K20" s="93" t="s">
        <v>3</v>
      </c>
      <c r="L20" s="183"/>
    </row>
    <row r="21" spans="1:12" x14ac:dyDescent="0.25">
      <c r="A21" s="82" t="s">
        <v>4</v>
      </c>
      <c r="B21" s="160" t="str">
        <f>NZ!D24</f>
        <v>sNZ1 (seminář z NZ 1)</v>
      </c>
      <c r="C21" s="59">
        <f>NZ!E24</f>
        <v>0</v>
      </c>
      <c r="D21" s="59">
        <f>NZ!F24</f>
        <v>1</v>
      </c>
      <c r="E21" s="59" t="str">
        <f>NZ!G24</f>
        <v>Z</v>
      </c>
      <c r="F21" s="58">
        <f>NZ!H24</f>
        <v>0</v>
      </c>
      <c r="G21" s="59">
        <f>NZ!I24</f>
        <v>10</v>
      </c>
      <c r="H21" s="58">
        <f>NZ!J24</f>
        <v>0</v>
      </c>
      <c r="I21" s="58">
        <f>NZ!K24</f>
        <v>0</v>
      </c>
      <c r="J21" s="59">
        <f>NZ!L24</f>
        <v>40</v>
      </c>
      <c r="K21" s="107">
        <f>NZ!M24</f>
        <v>0</v>
      </c>
    </row>
    <row r="22" spans="1:12" x14ac:dyDescent="0.25">
      <c r="A22" s="84" t="s">
        <v>65</v>
      </c>
      <c r="B22" s="156" t="str">
        <f>PT!D51</f>
        <v>sPT7 (seminář z PT 7)</v>
      </c>
      <c r="C22" s="14">
        <f>PT!E51</f>
        <v>0</v>
      </c>
      <c r="D22" s="14">
        <f>PT!F51</f>
        <v>1</v>
      </c>
      <c r="E22" s="14" t="str">
        <f>PT!G51</f>
        <v>Z</v>
      </c>
      <c r="F22" s="16">
        <f>PT!H51</f>
        <v>0</v>
      </c>
      <c r="G22" s="14">
        <f>PT!I51</f>
        <v>10</v>
      </c>
      <c r="H22" s="16">
        <f>PT!J51</f>
        <v>0</v>
      </c>
      <c r="I22" s="16">
        <f>PT!K51</f>
        <v>0</v>
      </c>
      <c r="J22" s="14">
        <f>PT!L51</f>
        <v>40</v>
      </c>
      <c r="K22" s="100">
        <f>PT!M51</f>
        <v>0</v>
      </c>
    </row>
    <row r="23" spans="1:12" x14ac:dyDescent="0.25">
      <c r="A23" s="84" t="s">
        <v>4</v>
      </c>
      <c r="B23" s="156" t="str">
        <f>NZ!D25</f>
        <v>sNZ2 (seminář z NZ 2)</v>
      </c>
      <c r="C23" s="14">
        <f>NZ!E25</f>
        <v>0</v>
      </c>
      <c r="D23" s="14">
        <f>NZ!F25</f>
        <v>1</v>
      </c>
      <c r="E23" s="14" t="str">
        <f>NZ!G25</f>
        <v>Z</v>
      </c>
      <c r="F23" s="16">
        <f>NZ!H25</f>
        <v>0</v>
      </c>
      <c r="G23" s="14">
        <f>NZ!I25</f>
        <v>10</v>
      </c>
      <c r="H23" s="16">
        <f>NZ!J25</f>
        <v>0</v>
      </c>
      <c r="I23" s="16">
        <f>NZ!K25</f>
        <v>0</v>
      </c>
      <c r="J23" s="14">
        <f>NZ!L25</f>
        <v>40</v>
      </c>
      <c r="K23" s="100">
        <f>NZ!M25</f>
        <v>0</v>
      </c>
    </row>
    <row r="24" spans="1:12" x14ac:dyDescent="0.25">
      <c r="A24" s="84" t="s">
        <v>65</v>
      </c>
      <c r="B24" s="156" t="str">
        <f>PT!D52</f>
        <v>sPT8 (seminář z PT 8)</v>
      </c>
      <c r="C24" s="14">
        <f>PT!E52</f>
        <v>0</v>
      </c>
      <c r="D24" s="14">
        <f>PT!F52</f>
        <v>1</v>
      </c>
      <c r="E24" s="14" t="str">
        <f>PT!G52</f>
        <v>Z</v>
      </c>
      <c r="F24" s="16">
        <f>PT!H52</f>
        <v>0</v>
      </c>
      <c r="G24" s="14">
        <f>PT!I52</f>
        <v>10</v>
      </c>
      <c r="H24" s="16">
        <f>PT!J52</f>
        <v>0</v>
      </c>
      <c r="I24" s="16">
        <f>PT!K52</f>
        <v>0</v>
      </c>
      <c r="J24" s="14">
        <f>PT!L52</f>
        <v>40</v>
      </c>
      <c r="K24" s="100">
        <f>PT!M52</f>
        <v>0</v>
      </c>
    </row>
    <row r="25" spans="1:12" x14ac:dyDescent="0.25">
      <c r="A25" s="84" t="s">
        <v>107</v>
      </c>
      <c r="B25" s="156" t="str">
        <f>ST!D29</f>
        <v>sST5 (seminář ze ST 5)</v>
      </c>
      <c r="C25" s="14">
        <f>ST!E29</f>
        <v>0</v>
      </c>
      <c r="D25" s="14">
        <f>ST!F29</f>
        <v>1</v>
      </c>
      <c r="E25" s="14" t="str">
        <f>ST!G29</f>
        <v>Z</v>
      </c>
      <c r="F25" s="16">
        <f>ST!H29</f>
        <v>0</v>
      </c>
      <c r="G25" s="14">
        <f>ST!I29</f>
        <v>10</v>
      </c>
      <c r="H25" s="16">
        <f>ST!J29</f>
        <v>0</v>
      </c>
      <c r="I25" s="16">
        <f>ST!K29</f>
        <v>0</v>
      </c>
      <c r="J25" s="14">
        <f>ST!L29</f>
        <v>40</v>
      </c>
      <c r="K25" s="100">
        <f>ST!M29</f>
        <v>0</v>
      </c>
    </row>
    <row r="26" spans="1:12" x14ac:dyDescent="0.25">
      <c r="A26" s="84" t="s">
        <v>151</v>
      </c>
      <c r="B26" s="156" t="str">
        <f>A!D25</f>
        <v>sA4 (seminář z A 4)</v>
      </c>
      <c r="C26" s="14">
        <f>A!E25</f>
        <v>0</v>
      </c>
      <c r="D26" s="14">
        <f>A!F25</f>
        <v>1</v>
      </c>
      <c r="E26" s="14" t="str">
        <f>A!G25</f>
        <v>Z</v>
      </c>
      <c r="F26" s="16">
        <f>A!H25</f>
        <v>0</v>
      </c>
      <c r="G26" s="14">
        <f>A!I25</f>
        <v>10</v>
      </c>
      <c r="H26" s="16">
        <f>A!J25</f>
        <v>0</v>
      </c>
      <c r="I26" s="16">
        <f>A!K25</f>
        <v>0</v>
      </c>
      <c r="J26" s="14">
        <f>A!L25</f>
        <v>40</v>
      </c>
      <c r="K26" s="100">
        <f>A!M25</f>
        <v>0</v>
      </c>
    </row>
    <row r="27" spans="1:12" x14ac:dyDescent="0.25">
      <c r="A27" s="84" t="s">
        <v>191</v>
      </c>
      <c r="B27" s="156" t="str">
        <f>E!D19</f>
        <v>sE1 (seminář z E 1)</v>
      </c>
      <c r="C27" s="14">
        <f>E!E19</f>
        <v>0</v>
      </c>
      <c r="D27" s="14">
        <f>E!F19</f>
        <v>1</v>
      </c>
      <c r="E27" s="14" t="str">
        <f>E!G19</f>
        <v>Z</v>
      </c>
      <c r="F27" s="16">
        <f>E!H19</f>
        <v>0</v>
      </c>
      <c r="G27" s="14">
        <f>E!I19</f>
        <v>10</v>
      </c>
      <c r="H27" s="16">
        <f>E!J19</f>
        <v>0</v>
      </c>
      <c r="I27" s="16">
        <f>E!K19</f>
        <v>0</v>
      </c>
      <c r="J27" s="14">
        <f>E!L19</f>
        <v>40</v>
      </c>
      <c r="K27" s="100">
        <f>E!M19</f>
        <v>0</v>
      </c>
    </row>
    <row r="28" spans="1:12" ht="15.75" thickBot="1" x14ac:dyDescent="0.3">
      <c r="A28" s="94" t="s">
        <v>213</v>
      </c>
      <c r="B28" s="159" t="str">
        <f>S!D28</f>
        <v>sS5 (seminář z S 5)</v>
      </c>
      <c r="C28" s="95">
        <f>S!E28</f>
        <v>0</v>
      </c>
      <c r="D28" s="95">
        <f>S!F28</f>
        <v>1</v>
      </c>
      <c r="E28" s="95" t="str">
        <f>S!G28</f>
        <v>Z</v>
      </c>
      <c r="F28" s="105">
        <f>S!H28</f>
        <v>0</v>
      </c>
      <c r="G28" s="95">
        <f>S!I28</f>
        <v>10</v>
      </c>
      <c r="H28" s="105">
        <f>S!J28</f>
        <v>0</v>
      </c>
      <c r="I28" s="105">
        <f>S!K28</f>
        <v>0</v>
      </c>
      <c r="J28" s="95">
        <f>S!L28</f>
        <v>40</v>
      </c>
      <c r="K28" s="106">
        <f>S!M28</f>
        <v>0</v>
      </c>
    </row>
    <row r="29" spans="1:12" x14ac:dyDescent="0.25">
      <c r="A29" s="37"/>
    </row>
    <row r="30" spans="1:12" x14ac:dyDescent="0.25">
      <c r="A30" s="37"/>
    </row>
  </sheetData>
  <sheetProtection algorithmName="SHA-512" hashValue="dgntJGBieYzPJBf62R80TQcPpEP01zgI7/ZYJKP2uU9gsZuSqOXVEHeDMFHp/RPCr6Xe2JAYjTC8NphhDYrdeA==" saltValue="v+NI/5q1WyecutVhrNGSCA==" spinCount="100000" sheet="1" objects="1" scenarios="1"/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13" zoomScaleNormal="100" workbookViewId="0">
      <selection activeCell="A24" sqref="A24"/>
    </sheetView>
  </sheetViews>
  <sheetFormatPr defaultColWidth="9.140625" defaultRowHeight="15" x14ac:dyDescent="0.25"/>
  <cols>
    <col min="1" max="1" width="8.42578125" style="30" customWidth="1"/>
    <col min="2" max="2" width="36.42578125" style="30" bestFit="1" customWidth="1"/>
    <col min="3" max="3" width="14.7109375" style="30" customWidth="1"/>
    <col min="4" max="4" width="5.5703125" style="30" bestFit="1" customWidth="1"/>
    <col min="5" max="5" width="5" style="30" bestFit="1" customWidth="1"/>
    <col min="6" max="6" width="10.140625" style="30" customWidth="1"/>
    <col min="7" max="7" width="7.42578125" style="30" bestFit="1" customWidth="1"/>
    <col min="8" max="8" width="10" style="30" customWidth="1"/>
    <col min="9" max="9" width="6.42578125" style="30" bestFit="1" customWidth="1"/>
    <col min="10" max="10" width="7.5703125" style="30" bestFit="1" customWidth="1"/>
    <col min="11" max="11" width="5.85546875" style="30" bestFit="1" customWidth="1"/>
    <col min="12" max="16384" width="9.140625" style="30"/>
  </cols>
  <sheetData>
    <row r="1" spans="1:12" ht="15.75" x14ac:dyDescent="0.25">
      <c r="A1" s="35" t="s">
        <v>291</v>
      </c>
    </row>
    <row r="3" spans="1:12" ht="15.75" thickBot="1" x14ac:dyDescent="0.3">
      <c r="A3" s="38" t="s">
        <v>30</v>
      </c>
    </row>
    <row r="4" spans="1:12" s="39" customFormat="1" ht="30.75" thickBot="1" x14ac:dyDescent="0.3">
      <c r="A4" s="90" t="s">
        <v>16</v>
      </c>
      <c r="B4" s="92" t="s">
        <v>0</v>
      </c>
      <c r="C4" s="91" t="s">
        <v>310</v>
      </c>
      <c r="D4" s="91" t="s">
        <v>1</v>
      </c>
      <c r="E4" s="91" t="s">
        <v>31</v>
      </c>
      <c r="F4" s="91" t="s">
        <v>32</v>
      </c>
      <c r="G4" s="91" t="s">
        <v>18</v>
      </c>
      <c r="H4" s="91" t="s">
        <v>17</v>
      </c>
      <c r="I4" s="91" t="s">
        <v>2</v>
      </c>
      <c r="J4" s="91" t="s">
        <v>29</v>
      </c>
      <c r="K4" s="93" t="s">
        <v>3</v>
      </c>
      <c r="L4" s="183"/>
    </row>
    <row r="5" spans="1:12" ht="60" x14ac:dyDescent="0.25">
      <c r="A5" s="82" t="s">
        <v>4</v>
      </c>
      <c r="B5" s="160" t="str">
        <f>NZ!D10</f>
        <v>R2 (Řečtina 2)</v>
      </c>
      <c r="C5" s="260" t="str">
        <f>NZ!E10</f>
        <v>Vítězslav Chán, Oldřich Svoboda, Josef Kučera</v>
      </c>
      <c r="D5" s="59">
        <f>NZ!F10</f>
        <v>1</v>
      </c>
      <c r="E5" s="59" t="str">
        <f>NZ!G10</f>
        <v>Z</v>
      </c>
      <c r="F5" s="58">
        <f>NZ!H10</f>
        <v>0</v>
      </c>
      <c r="G5" s="59">
        <f>NZ!I10</f>
        <v>10</v>
      </c>
      <c r="H5" s="58">
        <f>NZ!J10</f>
        <v>0</v>
      </c>
      <c r="I5" s="58">
        <f>NZ!K10</f>
        <v>0</v>
      </c>
      <c r="J5" s="59">
        <f>NZ!L10</f>
        <v>40</v>
      </c>
      <c r="K5" s="107">
        <f>NZ!M10</f>
        <v>0</v>
      </c>
    </row>
    <row r="6" spans="1:12" x14ac:dyDescent="0.25">
      <c r="A6" s="84" t="s">
        <v>4</v>
      </c>
      <c r="B6" s="156" t="str">
        <f>NZ!D14</f>
        <v>NZ2 (Evangelia)</v>
      </c>
      <c r="C6" s="14" t="str">
        <f>NZ!E14</f>
        <v>Josef Kučera</v>
      </c>
      <c r="D6" s="14">
        <f>NZ!F14</f>
        <v>1</v>
      </c>
      <c r="E6" s="14" t="str">
        <f>NZ!G14</f>
        <v>Z</v>
      </c>
      <c r="F6" s="14">
        <f>NZ!H14</f>
        <v>10</v>
      </c>
      <c r="G6" s="16">
        <f>NZ!I14</f>
        <v>0</v>
      </c>
      <c r="H6" s="16">
        <f>NZ!J14</f>
        <v>0</v>
      </c>
      <c r="I6" s="16">
        <f>NZ!K14</f>
        <v>0</v>
      </c>
      <c r="J6" s="16">
        <f>NZ!L14</f>
        <v>0</v>
      </c>
      <c r="K6" s="85">
        <f>NZ!M14</f>
        <v>300</v>
      </c>
    </row>
    <row r="7" spans="1:12" x14ac:dyDescent="0.25">
      <c r="A7" s="84" t="s">
        <v>65</v>
      </c>
      <c r="B7" s="22" t="str">
        <f>PT!D14</f>
        <v>PT6 (Práce se skupinami II.)</v>
      </c>
      <c r="C7" s="41" t="str">
        <f>PT!E14</f>
        <v>Marek Harastej</v>
      </c>
      <c r="D7" s="41">
        <f>PT!F14</f>
        <v>1</v>
      </c>
      <c r="E7" s="41" t="str">
        <f>PT!G14</f>
        <v>Z</v>
      </c>
      <c r="F7" s="41">
        <f>PT!H14</f>
        <v>10</v>
      </c>
      <c r="G7" s="45">
        <f>PT!I14</f>
        <v>0</v>
      </c>
      <c r="H7" s="45">
        <f>PT!J14</f>
        <v>0</v>
      </c>
      <c r="I7" s="45">
        <f>PT!K14</f>
        <v>0</v>
      </c>
      <c r="J7" s="45">
        <f>PT!L14</f>
        <v>0</v>
      </c>
      <c r="K7" s="121">
        <f>PT!M14</f>
        <v>200</v>
      </c>
    </row>
    <row r="8" spans="1:12" ht="30" x14ac:dyDescent="0.25">
      <c r="A8" s="84" t="s">
        <v>65</v>
      </c>
      <c r="B8" s="22" t="str">
        <f>PT!D15</f>
        <v>PT7 (Administrativa a vedení sboru, Církevní řád)</v>
      </c>
      <c r="C8" s="41" t="str">
        <f>PT!E15</f>
        <v>Mikuláš Pavlík</v>
      </c>
      <c r="D8" s="41">
        <f>PT!F15</f>
        <v>1</v>
      </c>
      <c r="E8" s="41" t="str">
        <f>PT!G15</f>
        <v>Z</v>
      </c>
      <c r="F8" s="41">
        <f>PT!H15</f>
        <v>10</v>
      </c>
      <c r="G8" s="45">
        <f>PT!I15</f>
        <v>0</v>
      </c>
      <c r="H8" s="45">
        <f>PT!J15</f>
        <v>0</v>
      </c>
      <c r="I8" s="45">
        <f>PT!K15</f>
        <v>0</v>
      </c>
      <c r="J8" s="45">
        <f>PT!L15</f>
        <v>0</v>
      </c>
      <c r="K8" s="121">
        <f>PT!M15</f>
        <v>200</v>
      </c>
    </row>
    <row r="9" spans="1:12" ht="30" x14ac:dyDescent="0.25">
      <c r="A9" s="84" t="s">
        <v>65</v>
      </c>
      <c r="B9" s="22" t="str">
        <f>PT!D21</f>
        <v>ZpPT (Závěrečná práce z Praktické teologie)</v>
      </c>
      <c r="C9" s="41" t="str">
        <f>PT!E21</f>
        <v>Marek Harastej</v>
      </c>
      <c r="D9" s="41">
        <f>PT!F21</f>
        <v>1</v>
      </c>
      <c r="E9" s="41" t="str">
        <f>PT!G21</f>
        <v>Z</v>
      </c>
      <c r="F9" s="45">
        <f>PT!H21</f>
        <v>0</v>
      </c>
      <c r="G9" s="45">
        <f>PT!I21</f>
        <v>0</v>
      </c>
      <c r="H9" s="45">
        <f>PT!J21</f>
        <v>0</v>
      </c>
      <c r="I9" s="45">
        <f>PT!K21</f>
        <v>0</v>
      </c>
      <c r="J9" s="41">
        <f>PT!L21</f>
        <v>25</v>
      </c>
      <c r="K9" s="122">
        <f>PT!M21</f>
        <v>0</v>
      </c>
    </row>
    <row r="10" spans="1:12" x14ac:dyDescent="0.25">
      <c r="A10" s="84" t="s">
        <v>65</v>
      </c>
      <c r="B10" s="22" t="str">
        <f>PT!D22</f>
        <v>PT (Praktická teologie)</v>
      </c>
      <c r="C10" s="41" t="str">
        <f>PT!E22</f>
        <v>Marek Harastej</v>
      </c>
      <c r="D10" s="41">
        <f>PT!F22</f>
        <v>6</v>
      </c>
      <c r="E10" s="41" t="str">
        <f>PT!G22</f>
        <v>Zk</v>
      </c>
      <c r="F10" s="45">
        <f>PT!H22</f>
        <v>0</v>
      </c>
      <c r="G10" s="45">
        <f>PT!I22</f>
        <v>0</v>
      </c>
      <c r="H10" s="45">
        <f>PT!J22</f>
        <v>0</v>
      </c>
      <c r="I10" s="45">
        <f>PT!K22</f>
        <v>0</v>
      </c>
      <c r="J10" s="41">
        <f>PT!L22</f>
        <v>125</v>
      </c>
      <c r="K10" s="122">
        <f>PT!M22</f>
        <v>0</v>
      </c>
    </row>
    <row r="11" spans="1:12" ht="63" customHeight="1" x14ac:dyDescent="0.25">
      <c r="A11" s="84" t="s">
        <v>151</v>
      </c>
      <c r="B11" s="22" t="str">
        <f>A!D12</f>
        <v>A4 (Adventistické teologické důrazy II.)</v>
      </c>
      <c r="C11" s="41" t="str">
        <f>A!E11</f>
        <v>O. Svoboda,          R. Mach,                M. Harastej,          V. Chán</v>
      </c>
      <c r="D11" s="41">
        <f>A!F12</f>
        <v>1</v>
      </c>
      <c r="E11" s="41" t="str">
        <f>A!G12</f>
        <v>Z</v>
      </c>
      <c r="F11" s="45">
        <f>A!H12</f>
        <v>0</v>
      </c>
      <c r="G11" s="41">
        <f>A!I12</f>
        <v>10</v>
      </c>
      <c r="H11" s="45">
        <f>A!J12</f>
        <v>0</v>
      </c>
      <c r="I11" s="45">
        <f>A!K12</f>
        <v>0</v>
      </c>
      <c r="J11" s="45">
        <f>A!L12</f>
        <v>0</v>
      </c>
      <c r="K11" s="121">
        <f>A!M12</f>
        <v>200</v>
      </c>
    </row>
    <row r="12" spans="1:12" ht="90" x14ac:dyDescent="0.25">
      <c r="A12" s="84" t="s">
        <v>191</v>
      </c>
      <c r="B12" s="156" t="str">
        <f>E!D9</f>
        <v>EPD 2</v>
      </c>
      <c r="C12" s="41" t="str">
        <f>E!E9</f>
        <v>Tomáš Harastej, Marek Harastej, Oldřich Svoboda</v>
      </c>
      <c r="D12" s="14">
        <f>E!F9</f>
        <v>2</v>
      </c>
      <c r="E12" s="14" t="str">
        <f>E!G9</f>
        <v>Z</v>
      </c>
      <c r="F12" s="14">
        <f>E!H9</f>
        <v>15</v>
      </c>
      <c r="G12" s="16">
        <f>E!I9</f>
        <v>0</v>
      </c>
      <c r="H12" s="16">
        <f>E!J9</f>
        <v>0</v>
      </c>
      <c r="I12" s="16">
        <f>E!K9</f>
        <v>0</v>
      </c>
      <c r="J12" s="14">
        <f>E!L9</f>
        <v>10</v>
      </c>
      <c r="K12" s="85">
        <f>E!M9</f>
        <v>300</v>
      </c>
    </row>
    <row r="13" spans="1:12" ht="15.75" thickBot="1" x14ac:dyDescent="0.3">
      <c r="A13" s="86" t="s">
        <v>213</v>
      </c>
      <c r="B13" s="196" t="str">
        <f>S!D13</f>
        <v>S6 (Spiritualita 6)</v>
      </c>
      <c r="C13" s="61" t="str">
        <f>S!E13</f>
        <v>Mikuláš Pavlík</v>
      </c>
      <c r="D13" s="61">
        <f>S!F13</f>
        <v>1</v>
      </c>
      <c r="E13" s="61" t="str">
        <f>S!G13</f>
        <v>Z</v>
      </c>
      <c r="F13" s="63">
        <f>S!H13</f>
        <v>0</v>
      </c>
      <c r="G13" s="61">
        <f>S!I13</f>
        <v>5</v>
      </c>
      <c r="H13" s="63">
        <f>S!J13</f>
        <v>0</v>
      </c>
      <c r="I13" s="63">
        <f>S!K13</f>
        <v>0</v>
      </c>
      <c r="J13" s="63">
        <f>S!L13</f>
        <v>0</v>
      </c>
      <c r="K13" s="274">
        <f>S!M13</f>
        <v>200</v>
      </c>
    </row>
    <row r="14" spans="1:12" ht="16.5" thickTop="1" thickBot="1" x14ac:dyDescent="0.3">
      <c r="A14" s="87"/>
      <c r="B14" s="138" t="s">
        <v>51</v>
      </c>
      <c r="C14" s="133"/>
      <c r="D14" s="132">
        <f>SUM(D5:D13)</f>
        <v>15</v>
      </c>
      <c r="E14" s="132">
        <v>8</v>
      </c>
      <c r="F14" s="132">
        <f>SUM(F5:F13)</f>
        <v>45</v>
      </c>
      <c r="G14" s="132">
        <f>SUM(G5:G13)</f>
        <v>25</v>
      </c>
      <c r="H14" s="197">
        <f t="shared" ref="H14:K14" si="0">SUM(H5:H13)</f>
        <v>0</v>
      </c>
      <c r="I14" s="197">
        <f t="shared" si="0"/>
        <v>0</v>
      </c>
      <c r="J14" s="132">
        <f t="shared" si="0"/>
        <v>200</v>
      </c>
      <c r="K14" s="134">
        <f t="shared" si="0"/>
        <v>1400</v>
      </c>
    </row>
    <row r="16" spans="1:12" ht="15.75" thickBot="1" x14ac:dyDescent="0.3">
      <c r="A16" s="38" t="s">
        <v>249</v>
      </c>
    </row>
    <row r="17" spans="1:12" s="39" customFormat="1" ht="30.75" thickBot="1" x14ac:dyDescent="0.3">
      <c r="A17" s="90" t="s">
        <v>16</v>
      </c>
      <c r="B17" s="92" t="s">
        <v>0</v>
      </c>
      <c r="C17" s="91" t="s">
        <v>310</v>
      </c>
      <c r="D17" s="91" t="s">
        <v>1</v>
      </c>
      <c r="E17" s="91" t="s">
        <v>31</v>
      </c>
      <c r="F17" s="91" t="s">
        <v>32</v>
      </c>
      <c r="G17" s="91" t="s">
        <v>18</v>
      </c>
      <c r="H17" s="91" t="s">
        <v>17</v>
      </c>
      <c r="I17" s="91" t="s">
        <v>2</v>
      </c>
      <c r="J17" s="91" t="s">
        <v>29</v>
      </c>
      <c r="K17" s="93" t="s">
        <v>3</v>
      </c>
      <c r="L17" s="183"/>
    </row>
    <row r="18" spans="1:12" x14ac:dyDescent="0.25">
      <c r="A18" s="82" t="s">
        <v>65</v>
      </c>
      <c r="B18" s="160"/>
      <c r="C18" s="59"/>
      <c r="D18" s="59">
        <v>2</v>
      </c>
      <c r="E18" s="59" t="s">
        <v>5</v>
      </c>
      <c r="F18" s="58"/>
      <c r="G18" s="58"/>
      <c r="H18" s="58"/>
      <c r="I18" s="58"/>
      <c r="J18" s="59">
        <v>50</v>
      </c>
      <c r="K18" s="107"/>
    </row>
    <row r="19" spans="1:12" x14ac:dyDescent="0.25">
      <c r="A19" s="84" t="s">
        <v>65</v>
      </c>
      <c r="B19" s="156"/>
      <c r="C19" s="14"/>
      <c r="D19" s="14">
        <v>2</v>
      </c>
      <c r="E19" s="14" t="s">
        <v>5</v>
      </c>
      <c r="F19" s="16"/>
      <c r="G19" s="16"/>
      <c r="H19" s="16"/>
      <c r="I19" s="16"/>
      <c r="J19" s="14">
        <v>50</v>
      </c>
      <c r="K19" s="100"/>
    </row>
    <row r="20" spans="1:12" x14ac:dyDescent="0.25">
      <c r="A20" s="84" t="s">
        <v>65</v>
      </c>
      <c r="B20" s="156"/>
      <c r="C20" s="14"/>
      <c r="D20" s="14">
        <v>2</v>
      </c>
      <c r="E20" s="14" t="s">
        <v>5</v>
      </c>
      <c r="F20" s="16"/>
      <c r="G20" s="16"/>
      <c r="H20" s="16"/>
      <c r="I20" s="16"/>
      <c r="J20" s="14">
        <v>50</v>
      </c>
      <c r="K20" s="100"/>
    </row>
    <row r="21" spans="1:12" ht="15.75" thickBot="1" x14ac:dyDescent="0.3">
      <c r="A21" s="86" t="s">
        <v>65</v>
      </c>
      <c r="B21" s="196"/>
      <c r="C21" s="61"/>
      <c r="D21" s="61">
        <v>2</v>
      </c>
      <c r="E21" s="61" t="s">
        <v>5</v>
      </c>
      <c r="F21" s="63"/>
      <c r="G21" s="63"/>
      <c r="H21" s="63"/>
      <c r="I21" s="63"/>
      <c r="J21" s="61">
        <v>50</v>
      </c>
      <c r="K21" s="102"/>
    </row>
    <row r="22" spans="1:12" ht="16.5" thickTop="1" thickBot="1" x14ac:dyDescent="0.3">
      <c r="A22" s="87"/>
      <c r="B22" s="138" t="s">
        <v>51</v>
      </c>
      <c r="C22" s="88"/>
      <c r="D22" s="89">
        <f>SUM(D18:D21)</f>
        <v>8</v>
      </c>
      <c r="E22" s="89">
        <v>4</v>
      </c>
      <c r="F22" s="88"/>
      <c r="G22" s="88"/>
      <c r="H22" s="88"/>
      <c r="I22" s="88"/>
      <c r="J22" s="89">
        <f>SUM(J18:J21)</f>
        <v>200</v>
      </c>
      <c r="K22" s="213"/>
    </row>
    <row r="24" spans="1:12" ht="15.75" thickBot="1" x14ac:dyDescent="0.3">
      <c r="A24" s="38" t="s">
        <v>21</v>
      </c>
    </row>
    <row r="25" spans="1:12" s="39" customFormat="1" ht="30.75" thickBot="1" x14ac:dyDescent="0.3">
      <c r="A25" s="90" t="s">
        <v>16</v>
      </c>
      <c r="B25" s="92" t="s">
        <v>0</v>
      </c>
      <c r="C25" s="91" t="s">
        <v>143</v>
      </c>
      <c r="D25" s="91" t="s">
        <v>1</v>
      </c>
      <c r="E25" s="91" t="s">
        <v>31</v>
      </c>
      <c r="F25" s="91" t="s">
        <v>32</v>
      </c>
      <c r="G25" s="91" t="s">
        <v>18</v>
      </c>
      <c r="H25" s="91" t="s">
        <v>17</v>
      </c>
      <c r="I25" s="91" t="s">
        <v>2</v>
      </c>
      <c r="J25" s="91" t="s">
        <v>29</v>
      </c>
      <c r="K25" s="93" t="s">
        <v>3</v>
      </c>
      <c r="L25" s="183"/>
    </row>
    <row r="26" spans="1:12" x14ac:dyDescent="0.25">
      <c r="A26" s="82" t="s">
        <v>4</v>
      </c>
      <c r="B26" s="160" t="str">
        <f>NZ!D26</f>
        <v>sNZ3 (seminář z NZ 3)</v>
      </c>
      <c r="C26" s="59">
        <f>NZ!E26</f>
        <v>0</v>
      </c>
      <c r="D26" s="59">
        <f>NZ!F26</f>
        <v>1</v>
      </c>
      <c r="E26" s="59" t="str">
        <f>NZ!G26</f>
        <v>Z</v>
      </c>
      <c r="F26" s="58">
        <f>NZ!H26</f>
        <v>0</v>
      </c>
      <c r="G26" s="59">
        <f>NZ!I26</f>
        <v>10</v>
      </c>
      <c r="H26" s="58">
        <f>NZ!J26</f>
        <v>0</v>
      </c>
      <c r="I26" s="58">
        <f>NZ!K26</f>
        <v>0</v>
      </c>
      <c r="J26" s="59">
        <f>NZ!L26</f>
        <v>40</v>
      </c>
      <c r="K26" s="107">
        <f>NZ!M26</f>
        <v>0</v>
      </c>
    </row>
    <row r="27" spans="1:12" x14ac:dyDescent="0.25">
      <c r="A27" s="84" t="s">
        <v>65</v>
      </c>
      <c r="B27" s="156" t="str">
        <f>PT!D53</f>
        <v>sPT9 (seminář z PT 9)</v>
      </c>
      <c r="C27" s="14">
        <f>PT!E53</f>
        <v>0</v>
      </c>
      <c r="D27" s="14">
        <f>PT!F53</f>
        <v>1</v>
      </c>
      <c r="E27" s="14" t="str">
        <f>PT!G53</f>
        <v>Z</v>
      </c>
      <c r="F27" s="16">
        <f>PT!H53</f>
        <v>0</v>
      </c>
      <c r="G27" s="14">
        <f>PT!I53</f>
        <v>10</v>
      </c>
      <c r="H27" s="16">
        <f>PT!J53</f>
        <v>0</v>
      </c>
      <c r="I27" s="16">
        <f>PT!K53</f>
        <v>0</v>
      </c>
      <c r="J27" s="14">
        <f>PT!L53</f>
        <v>40</v>
      </c>
      <c r="K27" s="100">
        <f>PT!M53</f>
        <v>0</v>
      </c>
    </row>
    <row r="28" spans="1:12" x14ac:dyDescent="0.25">
      <c r="A28" s="84" t="s">
        <v>151</v>
      </c>
      <c r="B28" s="156" t="str">
        <f>A!D26</f>
        <v>sA5 (seminář z A 5)</v>
      </c>
      <c r="C28" s="14">
        <f>A!E26</f>
        <v>0</v>
      </c>
      <c r="D28" s="14">
        <f>A!F26</f>
        <v>1</v>
      </c>
      <c r="E28" s="14" t="str">
        <f>A!G26</f>
        <v>Z</v>
      </c>
      <c r="F28" s="16">
        <f>A!H26</f>
        <v>0</v>
      </c>
      <c r="G28" s="14">
        <f>A!I26</f>
        <v>10</v>
      </c>
      <c r="H28" s="16">
        <f>A!J26</f>
        <v>0</v>
      </c>
      <c r="I28" s="16">
        <f>A!K26</f>
        <v>0</v>
      </c>
      <c r="J28" s="14">
        <f>A!L26</f>
        <v>40</v>
      </c>
      <c r="K28" s="100">
        <f>A!M26</f>
        <v>0</v>
      </c>
    </row>
    <row r="29" spans="1:12" x14ac:dyDescent="0.25">
      <c r="A29" s="84" t="s">
        <v>151</v>
      </c>
      <c r="B29" s="156" t="str">
        <f>A!D27</f>
        <v>sA6 (seminář z A 6)</v>
      </c>
      <c r="C29" s="14">
        <f>A!E27</f>
        <v>0</v>
      </c>
      <c r="D29" s="14">
        <f>A!F27</f>
        <v>1</v>
      </c>
      <c r="E29" s="14" t="str">
        <f>A!G27</f>
        <v>Z</v>
      </c>
      <c r="F29" s="16">
        <f>A!H27</f>
        <v>0</v>
      </c>
      <c r="G29" s="14">
        <f>A!I27</f>
        <v>10</v>
      </c>
      <c r="H29" s="16">
        <f>A!J27</f>
        <v>0</v>
      </c>
      <c r="I29" s="16">
        <f>A!K27</f>
        <v>0</v>
      </c>
      <c r="J29" s="14">
        <f>A!L27</f>
        <v>40</v>
      </c>
      <c r="K29" s="100">
        <f>A!M27</f>
        <v>0</v>
      </c>
    </row>
    <row r="30" spans="1:12" x14ac:dyDescent="0.25">
      <c r="A30" s="84" t="s">
        <v>191</v>
      </c>
      <c r="B30" s="156" t="str">
        <f>E!D20</f>
        <v>sE2 (seminář z E 2)</v>
      </c>
      <c r="C30" s="14">
        <f>E!E20</f>
        <v>0</v>
      </c>
      <c r="D30" s="14">
        <f>E!F20</f>
        <v>1</v>
      </c>
      <c r="E30" s="14" t="str">
        <f>E!G20</f>
        <v>Z</v>
      </c>
      <c r="F30" s="16">
        <f>E!H20</f>
        <v>0</v>
      </c>
      <c r="G30" s="14">
        <f>E!I20</f>
        <v>10</v>
      </c>
      <c r="H30" s="16">
        <f>E!J20</f>
        <v>0</v>
      </c>
      <c r="I30" s="16">
        <f>E!K20</f>
        <v>0</v>
      </c>
      <c r="J30" s="14">
        <f>E!L20</f>
        <v>40</v>
      </c>
      <c r="K30" s="100">
        <f>E!M20</f>
        <v>0</v>
      </c>
    </row>
    <row r="31" spans="1:12" ht="15.75" thickBot="1" x14ac:dyDescent="0.3">
      <c r="A31" s="94" t="s">
        <v>213</v>
      </c>
      <c r="B31" s="159" t="str">
        <f>E!D24</f>
        <v>sE6 (seminář z E 6)</v>
      </c>
      <c r="C31" s="95">
        <f>E!E24</f>
        <v>0</v>
      </c>
      <c r="D31" s="95">
        <f>E!F24</f>
        <v>1</v>
      </c>
      <c r="E31" s="95" t="str">
        <f>E!G24</f>
        <v>Z</v>
      </c>
      <c r="F31" s="105">
        <f>E!H24</f>
        <v>0</v>
      </c>
      <c r="G31" s="95">
        <f>E!I24</f>
        <v>10</v>
      </c>
      <c r="H31" s="105">
        <f>E!J24</f>
        <v>0</v>
      </c>
      <c r="I31" s="105">
        <f>E!K24</f>
        <v>0</v>
      </c>
      <c r="J31" s="95">
        <f>E!L24</f>
        <v>40</v>
      </c>
      <c r="K31" s="106">
        <f>E!M24</f>
        <v>0</v>
      </c>
    </row>
  </sheetData>
  <sheetProtection algorithmName="SHA-512" hashValue="RWOqHiEfXFKBNMN4ox0bGrRwwxj4HCB7Hmqs6oTqE0iKVEb2pkZ5KAU4OQInrhX4cUp5if0QOTJTr4Bxbc/fGw==" saltValue="4aYnALhgbWNkVm3AUDQ7Bg==" spinCount="100000" sheet="1" objects="1" scenarios="1"/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3" orientation="landscape" r:id="rId1"/>
  <rowBreaks count="1" manualBreakCount="1">
    <brk id="2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8" zoomScaleNormal="100" workbookViewId="0">
      <selection activeCell="A32" sqref="A32"/>
    </sheetView>
  </sheetViews>
  <sheetFormatPr defaultColWidth="9.140625" defaultRowHeight="15" x14ac:dyDescent="0.25"/>
  <cols>
    <col min="1" max="1" width="9.140625" style="30" customWidth="1"/>
    <col min="2" max="2" width="36.85546875" style="30" bestFit="1" customWidth="1"/>
    <col min="3" max="3" width="16.5703125" style="30" customWidth="1"/>
    <col min="4" max="4" width="5.5703125" style="30" bestFit="1" customWidth="1"/>
    <col min="5" max="5" width="5" style="30" bestFit="1" customWidth="1"/>
    <col min="6" max="6" width="10.140625" style="30" bestFit="1" customWidth="1"/>
    <col min="7" max="7" width="7.42578125" style="30" bestFit="1" customWidth="1"/>
    <col min="8" max="8" width="9.85546875" style="30" bestFit="1" customWidth="1"/>
    <col min="9" max="10" width="6.42578125" style="30" bestFit="1" customWidth="1"/>
    <col min="11" max="11" width="5.85546875" style="30" bestFit="1" customWidth="1"/>
    <col min="12" max="16384" width="9.140625" style="30"/>
  </cols>
  <sheetData>
    <row r="1" spans="1:12" ht="15.75" x14ac:dyDescent="0.25">
      <c r="A1" s="35" t="s">
        <v>292</v>
      </c>
    </row>
    <row r="3" spans="1:12" ht="15.75" thickBot="1" x14ac:dyDescent="0.3">
      <c r="A3" s="38" t="s">
        <v>30</v>
      </c>
    </row>
    <row r="4" spans="1:12" s="39" customFormat="1" ht="30.75" thickBot="1" x14ac:dyDescent="0.3">
      <c r="A4" s="207" t="s">
        <v>16</v>
      </c>
      <c r="B4" s="208" t="s">
        <v>0</v>
      </c>
      <c r="C4" s="91" t="s">
        <v>310</v>
      </c>
      <c r="D4" s="209" t="s">
        <v>1</v>
      </c>
      <c r="E4" s="209" t="s">
        <v>31</v>
      </c>
      <c r="F4" s="209" t="s">
        <v>32</v>
      </c>
      <c r="G4" s="209" t="s">
        <v>18</v>
      </c>
      <c r="H4" s="209" t="s">
        <v>17</v>
      </c>
      <c r="I4" s="209" t="s">
        <v>2</v>
      </c>
      <c r="J4" s="209" t="s">
        <v>29</v>
      </c>
      <c r="K4" s="210" t="s">
        <v>3</v>
      </c>
      <c r="L4" s="183"/>
    </row>
    <row r="5" spans="1:12" ht="50.25" customHeight="1" x14ac:dyDescent="0.25">
      <c r="A5" s="211" t="s">
        <v>4</v>
      </c>
      <c r="B5" s="215" t="str">
        <f>NZ!D11</f>
        <v>R3 (Řečtina 3)</v>
      </c>
      <c r="C5" s="212" t="str">
        <f>NZ!E11</f>
        <v>Vítězslav Chán, Oldřich Svoboda, Josef Kučera</v>
      </c>
      <c r="D5" s="212">
        <f>NZ!F11</f>
        <v>1</v>
      </c>
      <c r="E5" s="212" t="str">
        <f>NZ!G11</f>
        <v>Z</v>
      </c>
      <c r="F5" s="282">
        <f>NZ!H11</f>
        <v>0</v>
      </c>
      <c r="G5" s="212">
        <f>NZ!I11</f>
        <v>5</v>
      </c>
      <c r="H5" s="282">
        <f>NZ!J11</f>
        <v>0</v>
      </c>
      <c r="I5" s="282">
        <f>NZ!K11</f>
        <v>0</v>
      </c>
      <c r="J5" s="212">
        <f>NZ!L11</f>
        <v>40</v>
      </c>
      <c r="K5" s="283">
        <f>NZ!M11</f>
        <v>0</v>
      </c>
    </row>
    <row r="6" spans="1:12" x14ac:dyDescent="0.25">
      <c r="A6" s="84" t="s">
        <v>4</v>
      </c>
      <c r="B6" s="22" t="str">
        <f>NZ!D15</f>
        <v>NZ3 (Skutky a epištoly)</v>
      </c>
      <c r="C6" s="41" t="str">
        <f>NZ!E15</f>
        <v>Oldřich Svoboda</v>
      </c>
      <c r="D6" s="41">
        <f>NZ!F15</f>
        <v>1</v>
      </c>
      <c r="E6" s="41" t="str">
        <f>NZ!G15</f>
        <v>Z</v>
      </c>
      <c r="F6" s="41">
        <f>NZ!H15</f>
        <v>20</v>
      </c>
      <c r="G6" s="45">
        <f>NZ!I15</f>
        <v>0</v>
      </c>
      <c r="H6" s="45">
        <f>NZ!J15</f>
        <v>0</v>
      </c>
      <c r="I6" s="45">
        <f>NZ!K15</f>
        <v>0</v>
      </c>
      <c r="J6" s="45">
        <f>NZ!L15</f>
        <v>0</v>
      </c>
      <c r="K6" s="121">
        <f>NZ!M15</f>
        <v>300</v>
      </c>
    </row>
    <row r="7" spans="1:12" ht="60" customHeight="1" x14ac:dyDescent="0.25">
      <c r="A7" s="84" t="s">
        <v>151</v>
      </c>
      <c r="B7" s="22" t="str">
        <f>A!D13</f>
        <v>A5 (Adventistické teologické důrazy III.)</v>
      </c>
      <c r="C7" s="41" t="str">
        <f>A!E11</f>
        <v>O. Svoboda,          R. Mach,                M. Harastej,          V. Chán</v>
      </c>
      <c r="D7" s="41">
        <f>A!F13</f>
        <v>1</v>
      </c>
      <c r="E7" s="41" t="str">
        <f>A!G13</f>
        <v>Z</v>
      </c>
      <c r="F7" s="45">
        <f>A!H13</f>
        <v>0</v>
      </c>
      <c r="G7" s="45">
        <f>A!I13</f>
        <v>0</v>
      </c>
      <c r="H7" s="41">
        <f>A!J13</f>
        <v>15</v>
      </c>
      <c r="I7" s="45">
        <f>A!K13</f>
        <v>0</v>
      </c>
      <c r="J7" s="45">
        <f>A!L13</f>
        <v>0</v>
      </c>
      <c r="K7" s="121">
        <f>A!M13</f>
        <v>200</v>
      </c>
    </row>
    <row r="8" spans="1:12" x14ac:dyDescent="0.25">
      <c r="A8" s="84" t="s">
        <v>151</v>
      </c>
      <c r="B8" s="22" t="str">
        <f>A!D14</f>
        <v>A6 (Prorocký přehled)</v>
      </c>
      <c r="C8" s="41" t="str">
        <f>A!E14</f>
        <v>Oldřich Svoboda</v>
      </c>
      <c r="D8" s="41">
        <f>A!F14</f>
        <v>1</v>
      </c>
      <c r="E8" s="41" t="str">
        <f>A!G14</f>
        <v>Z</v>
      </c>
      <c r="F8" s="45">
        <f>A!H14</f>
        <v>0</v>
      </c>
      <c r="G8" s="45">
        <f>A!I14</f>
        <v>0</v>
      </c>
      <c r="H8" s="41">
        <f>A!J14</f>
        <v>10</v>
      </c>
      <c r="I8" s="45">
        <f>A!K14</f>
        <v>0</v>
      </c>
      <c r="J8" s="41">
        <f>A!L14</f>
        <v>15</v>
      </c>
      <c r="K8" s="122">
        <f>A!M14</f>
        <v>0</v>
      </c>
    </row>
    <row r="9" spans="1:12" x14ac:dyDescent="0.25">
      <c r="A9" s="84" t="s">
        <v>151</v>
      </c>
      <c r="B9" s="22" t="str">
        <f>A!D15</f>
        <v>A7 (Současné otázky adventismu)</v>
      </c>
      <c r="C9" s="41" t="str">
        <f>A!E15</f>
        <v>Mikuláš Pavlík</v>
      </c>
      <c r="D9" s="41">
        <f>A!F15</f>
        <v>1</v>
      </c>
      <c r="E9" s="41" t="str">
        <f>A!G15</f>
        <v>Z</v>
      </c>
      <c r="F9" s="41">
        <f>A!H15</f>
        <v>10</v>
      </c>
      <c r="G9" s="45">
        <f>A!I15</f>
        <v>0</v>
      </c>
      <c r="H9" s="45">
        <f>A!J15</f>
        <v>0</v>
      </c>
      <c r="I9" s="45">
        <f>A!K15</f>
        <v>0</v>
      </c>
      <c r="J9" s="45">
        <f>A!L15</f>
        <v>0</v>
      </c>
      <c r="K9" s="121">
        <f>A!M15</f>
        <v>200</v>
      </c>
    </row>
    <row r="10" spans="1:12" ht="30" x14ac:dyDescent="0.25">
      <c r="A10" s="84" t="s">
        <v>151</v>
      </c>
      <c r="B10" s="22" t="str">
        <f>A!D16</f>
        <v>ZpA (Závěrečná práce z Adventistických studií)</v>
      </c>
      <c r="C10" s="41" t="str">
        <f>A!E16</f>
        <v>Oldřich Svoboda</v>
      </c>
      <c r="D10" s="41">
        <f>A!F16</f>
        <v>1</v>
      </c>
      <c r="E10" s="41" t="str">
        <f>A!G16</f>
        <v>Z</v>
      </c>
      <c r="F10" s="45">
        <f>A!H16</f>
        <v>0</v>
      </c>
      <c r="G10" s="45">
        <f>A!I16</f>
        <v>0</v>
      </c>
      <c r="H10" s="45">
        <f>A!J16</f>
        <v>0</v>
      </c>
      <c r="I10" s="45">
        <f>A!K16</f>
        <v>0</v>
      </c>
      <c r="J10" s="41">
        <f>A!L16</f>
        <v>25</v>
      </c>
      <c r="K10" s="122">
        <f>A!M16</f>
        <v>0</v>
      </c>
    </row>
    <row r="11" spans="1:12" x14ac:dyDescent="0.25">
      <c r="A11" s="84" t="s">
        <v>151</v>
      </c>
      <c r="B11" s="22" t="str">
        <f>A!D17</f>
        <v>A (Adventistické studie)</v>
      </c>
      <c r="C11" s="41" t="str">
        <f>A!E17</f>
        <v>Oldřich Svoboda</v>
      </c>
      <c r="D11" s="41">
        <f>A!F17</f>
        <v>6</v>
      </c>
      <c r="E11" s="41" t="str">
        <f>A!G17</f>
        <v>Zk</v>
      </c>
      <c r="F11" s="45">
        <f>A!H17</f>
        <v>0</v>
      </c>
      <c r="G11" s="45">
        <f>A!I17</f>
        <v>0</v>
      </c>
      <c r="H11" s="45">
        <f>A!J17</f>
        <v>0</v>
      </c>
      <c r="I11" s="45">
        <f>A!K17</f>
        <v>0</v>
      </c>
      <c r="J11" s="41">
        <f>A!L17</f>
        <v>125</v>
      </c>
      <c r="K11" s="122">
        <f>A!M17</f>
        <v>0</v>
      </c>
    </row>
    <row r="12" spans="1:12" ht="30" x14ac:dyDescent="0.25">
      <c r="A12" s="84" t="s">
        <v>191</v>
      </c>
      <c r="B12" s="22" t="str">
        <f>E!D10</f>
        <v>E1 (Evangelizace 1 - Dějiny misiologie, Biblické základy misie)</v>
      </c>
      <c r="C12" s="41" t="str">
        <f>E!E10</f>
        <v>Marek Harastej</v>
      </c>
      <c r="D12" s="41">
        <f>E!F10</f>
        <v>3</v>
      </c>
      <c r="E12" s="41" t="str">
        <f>E!G10</f>
        <v>Z</v>
      </c>
      <c r="F12" s="41">
        <f>E!H10</f>
        <v>15</v>
      </c>
      <c r="G12" s="45">
        <f>E!I10</f>
        <v>0</v>
      </c>
      <c r="H12" s="41">
        <f>E!J10</f>
        <v>20</v>
      </c>
      <c r="I12" s="233">
        <f>E!K10</f>
        <v>10</v>
      </c>
      <c r="J12" s="45">
        <f>E!L10</f>
        <v>0</v>
      </c>
      <c r="K12" s="121">
        <f>E!M10</f>
        <v>200</v>
      </c>
    </row>
    <row r="13" spans="1:12" x14ac:dyDescent="0.25">
      <c r="A13" s="272" t="s">
        <v>213</v>
      </c>
      <c r="B13" s="252" t="str">
        <f>S!D17</f>
        <v>KST (Křesťanská spirituální tradice)</v>
      </c>
      <c r="C13" s="233" t="str">
        <f>S!E17</f>
        <v>Mikuláš Pavlík</v>
      </c>
      <c r="D13" s="233">
        <f>S!F17</f>
        <v>1</v>
      </c>
      <c r="E13" s="233" t="str">
        <f>S!G17</f>
        <v>Z</v>
      </c>
      <c r="F13" s="45">
        <f>S!H17</f>
        <v>0</v>
      </c>
      <c r="G13" s="45">
        <f>S!I17</f>
        <v>0</v>
      </c>
      <c r="H13" s="233">
        <f>S!J17</f>
        <v>6</v>
      </c>
      <c r="I13" s="45">
        <f>S!K17</f>
        <v>0</v>
      </c>
      <c r="J13" s="45">
        <f>S!L17</f>
        <v>0</v>
      </c>
      <c r="K13" s="265">
        <f>S!M17</f>
        <v>200</v>
      </c>
    </row>
    <row r="14" spans="1:12" x14ac:dyDescent="0.25">
      <c r="A14" s="84" t="s">
        <v>213</v>
      </c>
      <c r="B14" s="22" t="str">
        <f>S!D16</f>
        <v>DS (Dějiny spirituality)</v>
      </c>
      <c r="C14" s="41" t="str">
        <f>S!E16</f>
        <v>Marek Harastej</v>
      </c>
      <c r="D14" s="41">
        <f>S!F16</f>
        <v>1</v>
      </c>
      <c r="E14" s="41" t="str">
        <f>S!G16</f>
        <v>Z</v>
      </c>
      <c r="F14" s="45">
        <f>S!H16</f>
        <v>0</v>
      </c>
      <c r="G14" s="41">
        <f>S!I16</f>
        <v>10</v>
      </c>
      <c r="H14" s="45">
        <f>S!J16</f>
        <v>0</v>
      </c>
      <c r="I14" s="45">
        <f>S!K16</f>
        <v>0</v>
      </c>
      <c r="J14" s="45">
        <f>S!L16</f>
        <v>0</v>
      </c>
      <c r="K14" s="121">
        <f>S!M16</f>
        <v>200</v>
      </c>
    </row>
    <row r="15" spans="1:12" ht="15.75" thickBot="1" x14ac:dyDescent="0.3">
      <c r="A15" s="86" t="s">
        <v>213</v>
      </c>
      <c r="B15" s="81" t="str">
        <f>S!D14</f>
        <v>S7 (Spiritualita 7)</v>
      </c>
      <c r="C15" s="67" t="str">
        <f>S!E14</f>
        <v>Marek Harastej</v>
      </c>
      <c r="D15" s="67">
        <f>S!F14</f>
        <v>1</v>
      </c>
      <c r="E15" s="67" t="str">
        <f>S!G14</f>
        <v>Z</v>
      </c>
      <c r="F15" s="62">
        <f>S!H14</f>
        <v>0</v>
      </c>
      <c r="G15" s="67">
        <f>S!I14</f>
        <v>10</v>
      </c>
      <c r="H15" s="62">
        <f>S!J14</f>
        <v>0</v>
      </c>
      <c r="I15" s="62">
        <f>S!K14</f>
        <v>0</v>
      </c>
      <c r="J15" s="62">
        <f>S!L14</f>
        <v>0</v>
      </c>
      <c r="K15" s="275">
        <f>S!M14</f>
        <v>300</v>
      </c>
    </row>
    <row r="16" spans="1:12" ht="16.5" thickTop="1" thickBot="1" x14ac:dyDescent="0.3">
      <c r="A16" s="87"/>
      <c r="B16" s="104" t="s">
        <v>51</v>
      </c>
      <c r="C16" s="197"/>
      <c r="D16" s="132">
        <f>SUM(D5:D15)</f>
        <v>18</v>
      </c>
      <c r="E16" s="132">
        <v>10</v>
      </c>
      <c r="F16" s="132">
        <f>SUM(F5:F15)</f>
        <v>45</v>
      </c>
      <c r="G16" s="132">
        <f t="shared" ref="G16:K16" si="0">SUM(G5:G15)</f>
        <v>25</v>
      </c>
      <c r="H16" s="132">
        <f>SUM(H5:H15)</f>
        <v>51</v>
      </c>
      <c r="I16" s="132">
        <f t="shared" si="0"/>
        <v>10</v>
      </c>
      <c r="J16" s="132">
        <f t="shared" si="0"/>
        <v>205</v>
      </c>
      <c r="K16" s="134">
        <f t="shared" si="0"/>
        <v>1600</v>
      </c>
    </row>
    <row r="17" spans="1:12" x14ac:dyDescent="0.25">
      <c r="B17" s="39"/>
    </row>
    <row r="18" spans="1:12" x14ac:dyDescent="0.25">
      <c r="B18" s="39"/>
    </row>
    <row r="19" spans="1:12" ht="15.75" thickBot="1" x14ac:dyDescent="0.3">
      <c r="A19" s="38" t="s">
        <v>21</v>
      </c>
      <c r="B19" s="39"/>
    </row>
    <row r="20" spans="1:12" s="39" customFormat="1" ht="30.75" thickBot="1" x14ac:dyDescent="0.3">
      <c r="A20" s="90" t="s">
        <v>16</v>
      </c>
      <c r="B20" s="92" t="s">
        <v>0</v>
      </c>
      <c r="C20" s="91" t="s">
        <v>310</v>
      </c>
      <c r="D20" s="91" t="s">
        <v>1</v>
      </c>
      <c r="E20" s="91" t="s">
        <v>31</v>
      </c>
      <c r="F20" s="91" t="s">
        <v>32</v>
      </c>
      <c r="G20" s="91" t="s">
        <v>18</v>
      </c>
      <c r="H20" s="91" t="s">
        <v>17</v>
      </c>
      <c r="I20" s="91" t="s">
        <v>2</v>
      </c>
      <c r="J20" s="91" t="s">
        <v>29</v>
      </c>
      <c r="K20" s="93" t="s">
        <v>3</v>
      </c>
      <c r="L20" s="183"/>
    </row>
    <row r="21" spans="1:12" x14ac:dyDescent="0.25">
      <c r="A21" s="82" t="s">
        <v>4</v>
      </c>
      <c r="B21" s="71" t="str">
        <f>NZ!D27</f>
        <v>sNZ4 (seminář z NZ 4)</v>
      </c>
      <c r="C21" s="241">
        <f>NZ!E27</f>
        <v>0</v>
      </c>
      <c r="D21" s="241">
        <f>NZ!F27</f>
        <v>1</v>
      </c>
      <c r="E21" s="241" t="str">
        <f>NZ!G27</f>
        <v>Z</v>
      </c>
      <c r="F21" s="66">
        <f>NZ!H27</f>
        <v>0</v>
      </c>
      <c r="G21" s="241">
        <f>NZ!I27</f>
        <v>10</v>
      </c>
      <c r="H21" s="66">
        <f>NZ!J27</f>
        <v>0</v>
      </c>
      <c r="I21" s="66">
        <f>NZ!K27</f>
        <v>0</v>
      </c>
      <c r="J21" s="241">
        <f>NZ!L27</f>
        <v>40</v>
      </c>
      <c r="K21" s="193">
        <f>NZ!M27</f>
        <v>0</v>
      </c>
      <c r="L21" s="37"/>
    </row>
    <row r="22" spans="1:12" x14ac:dyDescent="0.25">
      <c r="A22" s="84" t="s">
        <v>151</v>
      </c>
      <c r="B22" s="40" t="str">
        <f>A!D28</f>
        <v>sA7 (seminář z A 7)</v>
      </c>
      <c r="C22" s="41">
        <f>A!E28</f>
        <v>0</v>
      </c>
      <c r="D22" s="41">
        <f>A!F28</f>
        <v>1</v>
      </c>
      <c r="E22" s="41" t="str">
        <f>A!G28</f>
        <v>Z</v>
      </c>
      <c r="F22" s="45">
        <f>A!H28</f>
        <v>0</v>
      </c>
      <c r="G22" s="41">
        <f>A!I28</f>
        <v>10</v>
      </c>
      <c r="H22" s="45">
        <f>A!J28</f>
        <v>0</v>
      </c>
      <c r="I22" s="45">
        <f>A!K28</f>
        <v>0</v>
      </c>
      <c r="J22" s="41">
        <f>A!L28</f>
        <v>40</v>
      </c>
      <c r="K22" s="122">
        <f>A!M28</f>
        <v>0</v>
      </c>
      <c r="L22" s="37"/>
    </row>
    <row r="23" spans="1:12" x14ac:dyDescent="0.25">
      <c r="A23" s="84" t="s">
        <v>151</v>
      </c>
      <c r="B23" s="40" t="str">
        <f>A!D29</f>
        <v>sA8 (seminář z A 8)</v>
      </c>
      <c r="C23" s="41">
        <f>A!E29</f>
        <v>0</v>
      </c>
      <c r="D23" s="41">
        <f>A!F29</f>
        <v>1</v>
      </c>
      <c r="E23" s="41" t="str">
        <f>A!G29</f>
        <v>Z</v>
      </c>
      <c r="F23" s="45">
        <f>A!H29</f>
        <v>0</v>
      </c>
      <c r="G23" s="41">
        <f>A!I29</f>
        <v>10</v>
      </c>
      <c r="H23" s="45">
        <f>A!J29</f>
        <v>0</v>
      </c>
      <c r="I23" s="45">
        <f>A!K29</f>
        <v>0</v>
      </c>
      <c r="J23" s="41">
        <f>A!L29</f>
        <v>40</v>
      </c>
      <c r="K23" s="122">
        <f>A!M29</f>
        <v>0</v>
      </c>
      <c r="L23" s="37"/>
    </row>
    <row r="24" spans="1:12" x14ac:dyDescent="0.25">
      <c r="A24" s="84" t="s">
        <v>4</v>
      </c>
      <c r="B24" s="40" t="str">
        <f>NZ!D28</f>
        <v>sNZ5 (seminář z NZ 5)</v>
      </c>
      <c r="C24" s="41">
        <f>NZ!E28</f>
        <v>0</v>
      </c>
      <c r="D24" s="41">
        <f>NZ!F28</f>
        <v>1</v>
      </c>
      <c r="E24" s="41" t="str">
        <f>NZ!G28</f>
        <v>Z</v>
      </c>
      <c r="F24" s="45">
        <f>NZ!H28</f>
        <v>0</v>
      </c>
      <c r="G24" s="41">
        <f>NZ!I28</f>
        <v>10</v>
      </c>
      <c r="H24" s="45">
        <f>NZ!J28</f>
        <v>0</v>
      </c>
      <c r="I24" s="45">
        <f>NZ!K28</f>
        <v>0</v>
      </c>
      <c r="J24" s="41">
        <f>NZ!L28</f>
        <v>40</v>
      </c>
      <c r="K24" s="122">
        <f>NZ!M28</f>
        <v>0</v>
      </c>
      <c r="L24" s="37"/>
    </row>
    <row r="25" spans="1:12" x14ac:dyDescent="0.25">
      <c r="A25" s="84" t="s">
        <v>4</v>
      </c>
      <c r="B25" s="40" t="str">
        <f>NZ!D29</f>
        <v>sNZ6 (seminář z NZ 6)</v>
      </c>
      <c r="C25" s="41">
        <f>NZ!E29</f>
        <v>0</v>
      </c>
      <c r="D25" s="41">
        <f>NZ!F29</f>
        <v>1</v>
      </c>
      <c r="E25" s="41" t="str">
        <f>NZ!G29</f>
        <v>Z</v>
      </c>
      <c r="F25" s="45">
        <f>NZ!H29</f>
        <v>0</v>
      </c>
      <c r="G25" s="41">
        <f>NZ!I29</f>
        <v>10</v>
      </c>
      <c r="H25" s="45">
        <f>NZ!J29</f>
        <v>0</v>
      </c>
      <c r="I25" s="45">
        <f>NZ!K29</f>
        <v>0</v>
      </c>
      <c r="J25" s="41">
        <f>NZ!L29</f>
        <v>40</v>
      </c>
      <c r="K25" s="122">
        <f>NZ!M29</f>
        <v>0</v>
      </c>
      <c r="L25" s="37"/>
    </row>
    <row r="26" spans="1:12" x14ac:dyDescent="0.25">
      <c r="A26" s="84" t="s">
        <v>151</v>
      </c>
      <c r="B26" s="40" t="str">
        <f>A!D30</f>
        <v>sA9 (seminář z A 9)</v>
      </c>
      <c r="C26" s="41">
        <f>A!E30</f>
        <v>0</v>
      </c>
      <c r="D26" s="41">
        <f>A!F30</f>
        <v>1</v>
      </c>
      <c r="E26" s="41" t="str">
        <f>A!G30</f>
        <v>Z</v>
      </c>
      <c r="F26" s="45">
        <f>A!H30</f>
        <v>0</v>
      </c>
      <c r="G26" s="41">
        <f>A!I30</f>
        <v>10</v>
      </c>
      <c r="H26" s="45">
        <f>A!J30</f>
        <v>0</v>
      </c>
      <c r="I26" s="45">
        <f>A!K30</f>
        <v>0</v>
      </c>
      <c r="J26" s="41">
        <f>A!L30</f>
        <v>40</v>
      </c>
      <c r="K26" s="122">
        <f>A!M30</f>
        <v>0</v>
      </c>
      <c r="L26" s="37"/>
    </row>
    <row r="27" spans="1:12" x14ac:dyDescent="0.25">
      <c r="A27" s="84" t="s">
        <v>191</v>
      </c>
      <c r="B27" s="40" t="str">
        <f>E!D21</f>
        <v>sE3 (seminář z E 3)</v>
      </c>
      <c r="C27" s="41">
        <f>E!E21</f>
        <v>0</v>
      </c>
      <c r="D27" s="41">
        <f>E!F21</f>
        <v>1</v>
      </c>
      <c r="E27" s="41" t="str">
        <f>E!G21</f>
        <v>Z</v>
      </c>
      <c r="F27" s="45">
        <f>E!H21</f>
        <v>0</v>
      </c>
      <c r="G27" s="41">
        <f>E!I21</f>
        <v>10</v>
      </c>
      <c r="H27" s="45">
        <f>E!J21</f>
        <v>0</v>
      </c>
      <c r="I27" s="45">
        <f>E!K21</f>
        <v>0</v>
      </c>
      <c r="J27" s="41">
        <f>E!L21</f>
        <v>40</v>
      </c>
      <c r="K27" s="122">
        <f>E!M21</f>
        <v>0</v>
      </c>
      <c r="L27" s="37"/>
    </row>
    <row r="28" spans="1:12" x14ac:dyDescent="0.25">
      <c r="A28" s="84" t="s">
        <v>191</v>
      </c>
      <c r="B28" s="40" t="str">
        <f>E!D22</f>
        <v>sE4 (seminář z E 4)</v>
      </c>
      <c r="C28" s="41">
        <f>E!E22</f>
        <v>0</v>
      </c>
      <c r="D28" s="41">
        <f>E!F22</f>
        <v>1</v>
      </c>
      <c r="E28" s="41" t="str">
        <f>E!G22</f>
        <v>Z</v>
      </c>
      <c r="F28" s="45">
        <f>E!H22</f>
        <v>0</v>
      </c>
      <c r="G28" s="41">
        <f>E!I22</f>
        <v>10</v>
      </c>
      <c r="H28" s="45">
        <f>E!J22</f>
        <v>0</v>
      </c>
      <c r="I28" s="45">
        <f>E!K22</f>
        <v>0</v>
      </c>
      <c r="J28" s="41">
        <f>E!L22</f>
        <v>40</v>
      </c>
      <c r="K28" s="122">
        <f>E!M22</f>
        <v>0</v>
      </c>
      <c r="L28" s="37"/>
    </row>
    <row r="29" spans="1:12" ht="15.75" thickBot="1" x14ac:dyDescent="0.3">
      <c r="A29" s="206"/>
      <c r="B29" s="141" t="s">
        <v>254</v>
      </c>
      <c r="C29" s="105"/>
      <c r="D29" s="95">
        <v>2</v>
      </c>
      <c r="E29" s="95" t="s">
        <v>5</v>
      </c>
      <c r="F29" s="105"/>
      <c r="G29" s="95">
        <v>10</v>
      </c>
      <c r="H29" s="105"/>
      <c r="I29" s="105"/>
      <c r="J29" s="95">
        <v>40</v>
      </c>
      <c r="K29" s="106"/>
      <c r="L29" s="37"/>
    </row>
    <row r="30" spans="1:12" x14ac:dyDescent="0.25">
      <c r="A30" s="37"/>
      <c r="D30" s="37"/>
      <c r="E30" s="37"/>
      <c r="F30" s="37"/>
      <c r="G30" s="37"/>
      <c r="H30" s="37"/>
      <c r="I30" s="37"/>
      <c r="J30" s="37"/>
      <c r="K30" s="37"/>
      <c r="L30" s="37"/>
    </row>
    <row r="31" spans="1:12" x14ac:dyDescent="0.25">
      <c r="I31" s="214"/>
    </row>
  </sheetData>
  <sheetProtection algorithmName="SHA-512" hashValue="E2wLYlmhli8O66SJD/lyj9udlNRdc7Wl6m9kKb05i4fKaykri1b7XquDJJweqXMb+6TNP1MsBZfarVuF34rzxA==" saltValue="tZgwsZhA5DBj0VKZVTPyEQ==" spinCount="100000" sheet="1" objects="1" scenarios="1"/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3" orientation="landscape" r:id="rId1"/>
  <rowBreaks count="1" manualBreakCount="1">
    <brk id="3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opLeftCell="A13" zoomScaleNormal="100" workbookViewId="0">
      <selection activeCell="A33" sqref="A33"/>
    </sheetView>
  </sheetViews>
  <sheetFormatPr defaultColWidth="9.140625" defaultRowHeight="15" x14ac:dyDescent="0.25"/>
  <cols>
    <col min="1" max="1" width="9.140625" style="30"/>
    <col min="2" max="2" width="32.5703125" style="30" customWidth="1"/>
    <col min="3" max="3" width="21.5703125" style="30" bestFit="1" customWidth="1"/>
    <col min="4" max="4" width="5.5703125" style="30" bestFit="1" customWidth="1"/>
    <col min="5" max="5" width="5" style="30" bestFit="1" customWidth="1"/>
    <col min="6" max="6" width="10.5703125" style="30" customWidth="1"/>
    <col min="7" max="7" width="7.42578125" style="30" bestFit="1" customWidth="1"/>
    <col min="8" max="8" width="10.42578125" style="30" customWidth="1"/>
    <col min="9" max="10" width="6.42578125" style="30" bestFit="1" customWidth="1"/>
    <col min="11" max="11" width="5.85546875" style="30" bestFit="1" customWidth="1"/>
    <col min="12" max="16384" width="9.140625" style="30"/>
  </cols>
  <sheetData>
    <row r="1" spans="1:12" ht="15.75" x14ac:dyDescent="0.25">
      <c r="A1" s="201" t="s">
        <v>293</v>
      </c>
    </row>
    <row r="3" spans="1:12" ht="15.75" thickBot="1" x14ac:dyDescent="0.3">
      <c r="A3" s="38" t="s">
        <v>30</v>
      </c>
    </row>
    <row r="4" spans="1:12" s="39" customFormat="1" ht="30.75" thickBot="1" x14ac:dyDescent="0.3">
      <c r="A4" s="90" t="s">
        <v>16</v>
      </c>
      <c r="B4" s="92" t="s">
        <v>0</v>
      </c>
      <c r="C4" s="91" t="s">
        <v>310</v>
      </c>
      <c r="D4" s="91" t="s">
        <v>1</v>
      </c>
      <c r="E4" s="91" t="s">
        <v>31</v>
      </c>
      <c r="F4" s="91" t="s">
        <v>32</v>
      </c>
      <c r="G4" s="91" t="s">
        <v>18</v>
      </c>
      <c r="H4" s="91" t="s">
        <v>17</v>
      </c>
      <c r="I4" s="91" t="s">
        <v>2</v>
      </c>
      <c r="J4" s="91" t="s">
        <v>29</v>
      </c>
      <c r="K4" s="93" t="s">
        <v>3</v>
      </c>
      <c r="L4" s="183"/>
    </row>
    <row r="5" spans="1:12" ht="30" x14ac:dyDescent="0.25">
      <c r="A5" s="211" t="s">
        <v>4</v>
      </c>
      <c r="B5" s="215" t="str">
        <f>NZ!D12</f>
        <v>R4 (Řečtina 4)</v>
      </c>
      <c r="C5" s="212" t="str">
        <f>NZ!E12</f>
        <v>Vítězslav Chán, Oldřich Svoboda, Josef Kučera</v>
      </c>
      <c r="D5" s="212">
        <f>NZ!F12</f>
        <v>1</v>
      </c>
      <c r="E5" s="212" t="str">
        <f>NZ!G12</f>
        <v>Z</v>
      </c>
      <c r="F5" s="282">
        <f>NZ!H12</f>
        <v>0</v>
      </c>
      <c r="G5" s="212">
        <f>NZ!I12</f>
        <v>5</v>
      </c>
      <c r="H5" s="282">
        <f>NZ!J12</f>
        <v>0</v>
      </c>
      <c r="I5" s="282">
        <f>NZ!K12</f>
        <v>0</v>
      </c>
      <c r="J5" s="212">
        <f>NZ!L12</f>
        <v>20</v>
      </c>
      <c r="K5" s="283">
        <f>NZ!M12</f>
        <v>0</v>
      </c>
      <c r="L5" s="37"/>
    </row>
    <row r="6" spans="1:12" x14ac:dyDescent="0.25">
      <c r="A6" s="84" t="s">
        <v>4</v>
      </c>
      <c r="B6" s="22" t="str">
        <f>NZ!D16</f>
        <v>NZ4 (Zjevení)</v>
      </c>
      <c r="C6" s="41" t="str">
        <f>NZ!E16</f>
        <v>Vítězslav Chán</v>
      </c>
      <c r="D6" s="41">
        <f>NZ!F16</f>
        <v>2</v>
      </c>
      <c r="E6" s="41" t="str">
        <f>NZ!G16</f>
        <v>Z</v>
      </c>
      <c r="F6" s="41">
        <f>NZ!H16</f>
        <v>20</v>
      </c>
      <c r="G6" s="45">
        <f>NZ!I16</f>
        <v>0</v>
      </c>
      <c r="H6" s="45">
        <f>NZ!J16</f>
        <v>0</v>
      </c>
      <c r="I6" s="41">
        <f>NZ!K16</f>
        <v>10</v>
      </c>
      <c r="J6" s="45">
        <f>NZ!L16</f>
        <v>0</v>
      </c>
      <c r="K6" s="121">
        <f>NZ!M16</f>
        <v>400</v>
      </c>
      <c r="L6" s="37"/>
    </row>
    <row r="7" spans="1:12" ht="30" x14ac:dyDescent="0.25">
      <c r="A7" s="84" t="s">
        <v>4</v>
      </c>
      <c r="B7" s="22" t="str">
        <f>NZ!D17</f>
        <v>ZpNZ (Závěrečná práce z Nového zákona)</v>
      </c>
      <c r="C7" s="41" t="str">
        <f>NZ!E17</f>
        <v>Oldřich Svoboda</v>
      </c>
      <c r="D7" s="41">
        <f>NZ!F17</f>
        <v>1</v>
      </c>
      <c r="E7" s="41" t="str">
        <f>NZ!G17</f>
        <v>Z</v>
      </c>
      <c r="F7" s="45">
        <f>NZ!H17</f>
        <v>0</v>
      </c>
      <c r="G7" s="45">
        <f>NZ!I17</f>
        <v>0</v>
      </c>
      <c r="H7" s="45">
        <f>NZ!J17</f>
        <v>0</v>
      </c>
      <c r="I7" s="45">
        <f>NZ!K17</f>
        <v>0</v>
      </c>
      <c r="J7" s="41">
        <f>NZ!L17</f>
        <v>25</v>
      </c>
      <c r="K7" s="122">
        <f>NZ!M17</f>
        <v>0</v>
      </c>
      <c r="L7" s="37"/>
    </row>
    <row r="8" spans="1:12" x14ac:dyDescent="0.25">
      <c r="A8" s="84" t="s">
        <v>4</v>
      </c>
      <c r="B8" s="22" t="str">
        <f>NZ!D18</f>
        <v>NZ (Nový zákon)</v>
      </c>
      <c r="C8" s="41" t="str">
        <f>NZ!E18</f>
        <v>Oldřich Svoboda</v>
      </c>
      <c r="D8" s="41">
        <f>NZ!F18</f>
        <v>6</v>
      </c>
      <c r="E8" s="41" t="str">
        <f>NZ!G18</f>
        <v>Zk</v>
      </c>
      <c r="F8" s="45">
        <f>NZ!H18</f>
        <v>0</v>
      </c>
      <c r="G8" s="45">
        <f>NZ!I18</f>
        <v>0</v>
      </c>
      <c r="H8" s="45">
        <f>NZ!J18</f>
        <v>0</v>
      </c>
      <c r="I8" s="45">
        <f>NZ!K18</f>
        <v>0</v>
      </c>
      <c r="J8" s="41">
        <f>NZ!L18</f>
        <v>125</v>
      </c>
      <c r="K8" s="122">
        <f>NZ!M18</f>
        <v>0</v>
      </c>
      <c r="L8" s="37"/>
    </row>
    <row r="9" spans="1:12" ht="30" x14ac:dyDescent="0.25">
      <c r="A9" s="84" t="s">
        <v>191</v>
      </c>
      <c r="B9" s="22" t="str">
        <f>E!D11</f>
        <v>E2 (Evangelizace 2 - Praktická evangelizace)</v>
      </c>
      <c r="C9" s="41" t="str">
        <f>E!E11</f>
        <v>Vít Vurst</v>
      </c>
      <c r="D9" s="41">
        <f>E!F11</f>
        <v>2</v>
      </c>
      <c r="E9" s="41" t="str">
        <f>E!G11</f>
        <v>Z</v>
      </c>
      <c r="F9" s="41">
        <f>E!H11</f>
        <v>20</v>
      </c>
      <c r="G9" s="45">
        <f>E!I11</f>
        <v>0</v>
      </c>
      <c r="H9" s="45">
        <f>E!J11</f>
        <v>0</v>
      </c>
      <c r="I9" s="41">
        <f>E!K11</f>
        <v>10</v>
      </c>
      <c r="J9" s="41">
        <f>E!L11</f>
        <v>20</v>
      </c>
      <c r="K9" s="121">
        <f>E!M11</f>
        <v>200</v>
      </c>
      <c r="L9" s="37"/>
    </row>
    <row r="10" spans="1:12" x14ac:dyDescent="0.25">
      <c r="A10" s="84" t="s">
        <v>191</v>
      </c>
      <c r="B10" s="22" t="str">
        <f>E!D12</f>
        <v>E3 (Evangelizace církve)</v>
      </c>
      <c r="C10" s="41">
        <f>E!E12</f>
        <v>0</v>
      </c>
      <c r="D10" s="41">
        <f>E!F12</f>
        <v>1</v>
      </c>
      <c r="E10" s="41" t="str">
        <f>E!G12</f>
        <v>Z</v>
      </c>
      <c r="F10" s="41">
        <f>E!H12</f>
        <v>15</v>
      </c>
      <c r="G10" s="45">
        <f>E!I12</f>
        <v>0</v>
      </c>
      <c r="H10" s="45">
        <f>E!J12</f>
        <v>0</v>
      </c>
      <c r="I10" s="45">
        <f>E!K12</f>
        <v>0</v>
      </c>
      <c r="J10" s="45">
        <f>E!L12</f>
        <v>0</v>
      </c>
      <c r="K10" s="122">
        <f>E!M12</f>
        <v>0</v>
      </c>
      <c r="L10" s="37"/>
    </row>
    <row r="11" spans="1:12" ht="30" x14ac:dyDescent="0.25">
      <c r="A11" s="84" t="s">
        <v>191</v>
      </c>
      <c r="B11" s="22" t="str">
        <f>E!D13</f>
        <v>ZpE (Závěrečná práce z Evangelizace)</v>
      </c>
      <c r="C11" s="41" t="str">
        <f>E!E13</f>
        <v>Tomáš Harastej</v>
      </c>
      <c r="D11" s="41">
        <f>E!F13</f>
        <v>1</v>
      </c>
      <c r="E11" s="41" t="str">
        <f>E!G13</f>
        <v>Z</v>
      </c>
      <c r="F11" s="45">
        <f>E!H13</f>
        <v>0</v>
      </c>
      <c r="G11" s="45">
        <f>E!I13</f>
        <v>0</v>
      </c>
      <c r="H11" s="45">
        <f>E!J13</f>
        <v>0</v>
      </c>
      <c r="I11" s="45">
        <f>E!K13</f>
        <v>0</v>
      </c>
      <c r="J11" s="41">
        <f>E!L13</f>
        <v>25</v>
      </c>
      <c r="K11" s="122">
        <f>E!M13</f>
        <v>0</v>
      </c>
      <c r="L11" s="37"/>
    </row>
    <row r="12" spans="1:12" x14ac:dyDescent="0.25">
      <c r="A12" s="84" t="s">
        <v>191</v>
      </c>
      <c r="B12" s="22" t="str">
        <f>E!D14</f>
        <v>E (Evangeliazce)</v>
      </c>
      <c r="C12" s="41" t="str">
        <f>E!E14</f>
        <v>Tomáš Harastej</v>
      </c>
      <c r="D12" s="41">
        <f>E!F14</f>
        <v>6</v>
      </c>
      <c r="E12" s="41" t="str">
        <f>E!G14</f>
        <v>Zk</v>
      </c>
      <c r="F12" s="45">
        <f>E!H14</f>
        <v>0</v>
      </c>
      <c r="G12" s="45">
        <f>E!I14</f>
        <v>0</v>
      </c>
      <c r="H12" s="45">
        <f>E!J14</f>
        <v>0</v>
      </c>
      <c r="I12" s="45">
        <f>E!K14</f>
        <v>0</v>
      </c>
      <c r="J12" s="41">
        <f>E!L14</f>
        <v>125</v>
      </c>
      <c r="K12" s="122">
        <f>E!M14</f>
        <v>0</v>
      </c>
      <c r="L12" s="37"/>
    </row>
    <row r="13" spans="1:12" x14ac:dyDescent="0.25">
      <c r="A13" s="84" t="s">
        <v>213</v>
      </c>
      <c r="B13" s="22" t="str">
        <f>S!D15</f>
        <v>S8 (Spiritualita 8)</v>
      </c>
      <c r="C13" s="41" t="str">
        <f>S!E15</f>
        <v>Bohumil Kern</v>
      </c>
      <c r="D13" s="41">
        <f>S!F15</f>
        <v>1</v>
      </c>
      <c r="E13" s="41" t="str">
        <f>S!G15</f>
        <v>Z</v>
      </c>
      <c r="F13" s="45">
        <f>S!H15</f>
        <v>0</v>
      </c>
      <c r="G13" s="41">
        <f>S!I15</f>
        <v>10</v>
      </c>
      <c r="H13" s="45">
        <f>S!J15</f>
        <v>0</v>
      </c>
      <c r="I13" s="45">
        <f>S!K15</f>
        <v>0</v>
      </c>
      <c r="J13" s="45">
        <f>S!L15</f>
        <v>0</v>
      </c>
      <c r="K13" s="121">
        <f>S!M15</f>
        <v>300</v>
      </c>
      <c r="L13" s="37"/>
    </row>
    <row r="14" spans="1:12" ht="30" x14ac:dyDescent="0.25">
      <c r="A14" s="84" t="s">
        <v>213</v>
      </c>
      <c r="B14" s="22" t="str">
        <f>S!D18</f>
        <v>ZpS (Závěrečná práce ze Spirituality)</v>
      </c>
      <c r="C14" s="41" t="str">
        <f>S!E18</f>
        <v>Marek Harastej</v>
      </c>
      <c r="D14" s="41">
        <f>S!F18</f>
        <v>1</v>
      </c>
      <c r="E14" s="41" t="str">
        <f>S!G18</f>
        <v>Z</v>
      </c>
      <c r="F14" s="45">
        <f>S!H18</f>
        <v>0</v>
      </c>
      <c r="G14" s="45">
        <f>S!I18</f>
        <v>0</v>
      </c>
      <c r="H14" s="45">
        <f>S!J18</f>
        <v>0</v>
      </c>
      <c r="I14" s="45">
        <f>S!K18</f>
        <v>0</v>
      </c>
      <c r="J14" s="45">
        <f>S!L18</f>
        <v>0</v>
      </c>
      <c r="K14" s="122">
        <f>S!M18</f>
        <v>0</v>
      </c>
      <c r="L14" s="37"/>
    </row>
    <row r="15" spans="1:12" ht="15.75" thickBot="1" x14ac:dyDescent="0.3">
      <c r="A15" s="94" t="s">
        <v>213</v>
      </c>
      <c r="B15" s="96" t="str">
        <f>S!D19</f>
        <v>S (Spiritualita)</v>
      </c>
      <c r="C15" s="142" t="str">
        <f>S!E19</f>
        <v>Marek Harastej</v>
      </c>
      <c r="D15" s="142">
        <f>S!F19</f>
        <v>6</v>
      </c>
      <c r="E15" s="142" t="str">
        <f>S!G19</f>
        <v>Zk</v>
      </c>
      <c r="F15" s="194">
        <f>S!H19</f>
        <v>0</v>
      </c>
      <c r="G15" s="194">
        <f>S!I19</f>
        <v>0</v>
      </c>
      <c r="H15" s="194">
        <f>S!J19</f>
        <v>0</v>
      </c>
      <c r="I15" s="194">
        <f>S!K19</f>
        <v>0</v>
      </c>
      <c r="J15" s="194">
        <f>S!L19</f>
        <v>0</v>
      </c>
      <c r="K15" s="245">
        <f>S!M19</f>
        <v>0</v>
      </c>
      <c r="L15" s="37"/>
    </row>
    <row r="16" spans="1:12" ht="15.75" thickBot="1" x14ac:dyDescent="0.3">
      <c r="A16" s="87"/>
      <c r="B16" s="127" t="s">
        <v>51</v>
      </c>
      <c r="C16" s="128"/>
      <c r="D16" s="132">
        <f>SUM(D5:D15)</f>
        <v>28</v>
      </c>
      <c r="E16" s="132">
        <v>8</v>
      </c>
      <c r="F16" s="132">
        <f>SUM(F5:F15)</f>
        <v>55</v>
      </c>
      <c r="G16" s="132">
        <f t="shared" ref="G16:K16" si="0">SUM(G5:G15)</f>
        <v>15</v>
      </c>
      <c r="H16" s="197">
        <f t="shared" si="0"/>
        <v>0</v>
      </c>
      <c r="I16" s="132">
        <f t="shared" si="0"/>
        <v>20</v>
      </c>
      <c r="J16" s="132">
        <f t="shared" si="0"/>
        <v>340</v>
      </c>
      <c r="K16" s="134">
        <f t="shared" si="0"/>
        <v>900</v>
      </c>
      <c r="L16" s="37"/>
    </row>
    <row r="17" spans="1:12" x14ac:dyDescent="0.25">
      <c r="B17" s="79"/>
      <c r="C17" s="36"/>
    </row>
    <row r="18" spans="1:12" x14ac:dyDescent="0.25">
      <c r="B18" s="79"/>
      <c r="C18" s="36"/>
    </row>
    <row r="19" spans="1:12" ht="15.75" thickBot="1" x14ac:dyDescent="0.3">
      <c r="A19" s="38" t="s">
        <v>21</v>
      </c>
      <c r="B19" s="79"/>
      <c r="C19" s="36"/>
    </row>
    <row r="20" spans="1:12" s="39" customFormat="1" ht="30.75" thickBot="1" x14ac:dyDescent="0.3">
      <c r="A20" s="207" t="s">
        <v>16</v>
      </c>
      <c r="B20" s="208" t="s">
        <v>0</v>
      </c>
      <c r="C20" s="91" t="s">
        <v>310</v>
      </c>
      <c r="D20" s="209" t="s">
        <v>1</v>
      </c>
      <c r="E20" s="209" t="s">
        <v>31</v>
      </c>
      <c r="F20" s="209" t="s">
        <v>32</v>
      </c>
      <c r="G20" s="209" t="s">
        <v>18</v>
      </c>
      <c r="H20" s="209" t="s">
        <v>17</v>
      </c>
      <c r="I20" s="209" t="s">
        <v>2</v>
      </c>
      <c r="J20" s="209" t="s">
        <v>29</v>
      </c>
      <c r="K20" s="210" t="s">
        <v>3</v>
      </c>
      <c r="L20" s="183"/>
    </row>
    <row r="21" spans="1:12" x14ac:dyDescent="0.25">
      <c r="A21" s="211" t="s">
        <v>213</v>
      </c>
      <c r="B21" s="215" t="str">
        <f>S!D30</f>
        <v>sS7 (seminář z S 7)</v>
      </c>
      <c r="C21" s="212">
        <f>S!E30</f>
        <v>0</v>
      </c>
      <c r="D21" s="212">
        <f>S!F30</f>
        <v>1</v>
      </c>
      <c r="E21" s="212" t="str">
        <f>S!G30</f>
        <v>Z</v>
      </c>
      <c r="F21" s="212">
        <f>S!H30</f>
        <v>0</v>
      </c>
      <c r="G21" s="212">
        <f>S!I30</f>
        <v>10</v>
      </c>
      <c r="H21" s="212">
        <f>S!J30</f>
        <v>0</v>
      </c>
      <c r="I21" s="212">
        <f>S!K30</f>
        <v>0</v>
      </c>
      <c r="J21" s="212">
        <f>S!L30</f>
        <v>40</v>
      </c>
      <c r="K21" s="243">
        <f>S!M30</f>
        <v>0</v>
      </c>
      <c r="L21" s="37"/>
    </row>
    <row r="22" spans="1:12" x14ac:dyDescent="0.25">
      <c r="A22" s="84" t="s">
        <v>191</v>
      </c>
      <c r="B22" s="22" t="str">
        <f>E!D23</f>
        <v>sE5 (seminář z E 5)</v>
      </c>
      <c r="C22" s="41">
        <f>E!E23</f>
        <v>0</v>
      </c>
      <c r="D22" s="41">
        <f>E!F23</f>
        <v>1</v>
      </c>
      <c r="E22" s="41" t="str">
        <f>E!G23</f>
        <v>Z</v>
      </c>
      <c r="F22" s="41">
        <f>E!H23</f>
        <v>0</v>
      </c>
      <c r="G22" s="41">
        <f>E!I23</f>
        <v>10</v>
      </c>
      <c r="H22" s="41">
        <f>E!J23</f>
        <v>0</v>
      </c>
      <c r="I22" s="41">
        <f>E!K23</f>
        <v>0</v>
      </c>
      <c r="J22" s="41">
        <f>E!L23</f>
        <v>40</v>
      </c>
      <c r="K22" s="121">
        <f>E!M23</f>
        <v>0</v>
      </c>
      <c r="L22" s="37"/>
    </row>
    <row r="23" spans="1:12" x14ac:dyDescent="0.25">
      <c r="A23" s="84" t="s">
        <v>4</v>
      </c>
      <c r="B23" s="22" t="str">
        <f>NZ!D30</f>
        <v>sNZ7 (seminář z NZ 7)</v>
      </c>
      <c r="C23" s="41">
        <f>NZ!E30</f>
        <v>0</v>
      </c>
      <c r="D23" s="41">
        <f>NZ!F30</f>
        <v>1</v>
      </c>
      <c r="E23" s="41" t="str">
        <f>NZ!G30</f>
        <v>Z</v>
      </c>
      <c r="F23" s="41">
        <f>NZ!H30</f>
        <v>0</v>
      </c>
      <c r="G23" s="41">
        <f>NZ!I30</f>
        <v>10</v>
      </c>
      <c r="H23" s="41">
        <f>NZ!J30</f>
        <v>0</v>
      </c>
      <c r="I23" s="41">
        <f>NZ!K30</f>
        <v>0</v>
      </c>
      <c r="J23" s="41">
        <f>NZ!L30</f>
        <v>40</v>
      </c>
      <c r="K23" s="121">
        <f>NZ!M30</f>
        <v>0</v>
      </c>
      <c r="L23" s="37"/>
    </row>
    <row r="24" spans="1:12" x14ac:dyDescent="0.25">
      <c r="A24" s="84" t="s">
        <v>191</v>
      </c>
      <c r="B24" s="22" t="str">
        <f>E!D24</f>
        <v>sE6 (seminář z E 6)</v>
      </c>
      <c r="C24" s="41">
        <f>E!E24</f>
        <v>0</v>
      </c>
      <c r="D24" s="41">
        <f>E!F24</f>
        <v>1</v>
      </c>
      <c r="E24" s="41" t="str">
        <f>E!G24</f>
        <v>Z</v>
      </c>
      <c r="F24" s="41">
        <f>E!H24</f>
        <v>0</v>
      </c>
      <c r="G24" s="41">
        <f>E!I24</f>
        <v>10</v>
      </c>
      <c r="H24" s="41">
        <f>E!J24</f>
        <v>0</v>
      </c>
      <c r="I24" s="41">
        <f>E!K24</f>
        <v>0</v>
      </c>
      <c r="J24" s="41">
        <f>E!L24</f>
        <v>40</v>
      </c>
      <c r="K24" s="121">
        <f>E!M24</f>
        <v>0</v>
      </c>
      <c r="L24" s="37"/>
    </row>
    <row r="25" spans="1:12" x14ac:dyDescent="0.25">
      <c r="A25" s="84" t="s">
        <v>191</v>
      </c>
      <c r="B25" s="22" t="str">
        <f>E!D25</f>
        <v>sE7 (seminář z E 7)</v>
      </c>
      <c r="C25" s="41">
        <f>E!E25</f>
        <v>0</v>
      </c>
      <c r="D25" s="41">
        <f>E!F25</f>
        <v>1</v>
      </c>
      <c r="E25" s="41" t="str">
        <f>E!G25</f>
        <v>Z</v>
      </c>
      <c r="F25" s="41">
        <f>E!H25</f>
        <v>0</v>
      </c>
      <c r="G25" s="41">
        <f>E!I25</f>
        <v>10</v>
      </c>
      <c r="H25" s="41">
        <f>E!J25</f>
        <v>0</v>
      </c>
      <c r="I25" s="41">
        <f>E!K25</f>
        <v>0</v>
      </c>
      <c r="J25" s="41">
        <f>E!L25</f>
        <v>40</v>
      </c>
      <c r="K25" s="121">
        <f>E!M25</f>
        <v>0</v>
      </c>
      <c r="L25" s="37"/>
    </row>
    <row r="26" spans="1:12" x14ac:dyDescent="0.25">
      <c r="A26" s="84" t="s">
        <v>213</v>
      </c>
      <c r="B26" s="22" t="str">
        <f>S!D31</f>
        <v>sS8 (seminář z S 8)</v>
      </c>
      <c r="C26" s="41">
        <f>S!E31</f>
        <v>0</v>
      </c>
      <c r="D26" s="41">
        <f>S!F31</f>
        <v>1</v>
      </c>
      <c r="E26" s="41" t="str">
        <f>S!G31</f>
        <v>Z</v>
      </c>
      <c r="F26" s="41">
        <f>S!H31</f>
        <v>0</v>
      </c>
      <c r="G26" s="41">
        <f>S!I31</f>
        <v>10</v>
      </c>
      <c r="H26" s="41">
        <f>S!J31</f>
        <v>0</v>
      </c>
      <c r="I26" s="41">
        <f>S!K31</f>
        <v>0</v>
      </c>
      <c r="J26" s="41">
        <f>S!L31</f>
        <v>40</v>
      </c>
      <c r="K26" s="121">
        <f>S!M31</f>
        <v>0</v>
      </c>
      <c r="L26" s="37"/>
    </row>
    <row r="27" spans="1:12" ht="15.75" thickBot="1" x14ac:dyDescent="0.3">
      <c r="A27" s="205"/>
      <c r="B27" s="96" t="s">
        <v>257</v>
      </c>
      <c r="C27" s="105"/>
      <c r="D27" s="95">
        <v>2</v>
      </c>
      <c r="E27" s="95" t="s">
        <v>5</v>
      </c>
      <c r="F27" s="105"/>
      <c r="G27" s="95">
        <v>10</v>
      </c>
      <c r="H27" s="105"/>
      <c r="I27" s="105"/>
      <c r="J27" s="95">
        <v>40</v>
      </c>
      <c r="K27" s="106"/>
      <c r="L27" s="37"/>
    </row>
    <row r="28" spans="1:12" x14ac:dyDescent="0.25">
      <c r="A28" s="37"/>
      <c r="B28" s="79"/>
      <c r="C28" s="36"/>
    </row>
    <row r="29" spans="1:12" x14ac:dyDescent="0.25">
      <c r="A29" s="37"/>
      <c r="B29" s="79"/>
      <c r="C29" s="36"/>
    </row>
    <row r="30" spans="1:12" x14ac:dyDescent="0.25">
      <c r="A30" s="37"/>
      <c r="B30" s="79"/>
      <c r="C30" s="36"/>
    </row>
    <row r="31" spans="1:12" x14ac:dyDescent="0.25">
      <c r="A31" s="37"/>
      <c r="B31" s="79"/>
      <c r="C31" s="36"/>
    </row>
    <row r="32" spans="1:12" x14ac:dyDescent="0.25">
      <c r="A32" s="37"/>
      <c r="B32" s="79"/>
      <c r="C32" s="36"/>
    </row>
    <row r="33" spans="1:3" x14ac:dyDescent="0.25">
      <c r="A33" s="37"/>
      <c r="B33" s="79"/>
      <c r="C33" s="36"/>
    </row>
    <row r="34" spans="1:3" x14ac:dyDescent="0.25">
      <c r="B34" s="79"/>
      <c r="C34" s="36"/>
    </row>
    <row r="35" spans="1:3" x14ac:dyDescent="0.25">
      <c r="B35" s="79"/>
      <c r="C35" s="36"/>
    </row>
    <row r="36" spans="1:3" x14ac:dyDescent="0.25">
      <c r="B36" s="79"/>
      <c r="C36" s="36"/>
    </row>
    <row r="37" spans="1:3" x14ac:dyDescent="0.25">
      <c r="B37" s="39"/>
    </row>
    <row r="38" spans="1:3" x14ac:dyDescent="0.25">
      <c r="B38" s="39"/>
    </row>
    <row r="39" spans="1:3" x14ac:dyDescent="0.25">
      <c r="B39" s="39"/>
    </row>
    <row r="40" spans="1:3" x14ac:dyDescent="0.25">
      <c r="B40" s="39"/>
    </row>
    <row r="41" spans="1:3" x14ac:dyDescent="0.25">
      <c r="B41" s="39"/>
    </row>
    <row r="42" spans="1:3" x14ac:dyDescent="0.25">
      <c r="B42" s="39"/>
    </row>
    <row r="43" spans="1:3" x14ac:dyDescent="0.25">
      <c r="B43" s="39"/>
    </row>
    <row r="44" spans="1:3" x14ac:dyDescent="0.25">
      <c r="B44" s="39"/>
    </row>
    <row r="45" spans="1:3" x14ac:dyDescent="0.25">
      <c r="B45" s="39"/>
    </row>
    <row r="46" spans="1:3" x14ac:dyDescent="0.25">
      <c r="B46" s="39"/>
    </row>
    <row r="47" spans="1:3" x14ac:dyDescent="0.25">
      <c r="B47" s="39"/>
    </row>
    <row r="48" spans="1:3" x14ac:dyDescent="0.25">
      <c r="B48" s="39"/>
    </row>
    <row r="49" spans="2:2" x14ac:dyDescent="0.25">
      <c r="B49" s="39"/>
    </row>
    <row r="50" spans="2:2" x14ac:dyDescent="0.25">
      <c r="B50" s="39"/>
    </row>
    <row r="51" spans="2:2" x14ac:dyDescent="0.25">
      <c r="B51" s="39"/>
    </row>
    <row r="52" spans="2:2" x14ac:dyDescent="0.25">
      <c r="B52" s="39"/>
    </row>
    <row r="53" spans="2:2" x14ac:dyDescent="0.25">
      <c r="B53" s="39"/>
    </row>
    <row r="54" spans="2:2" x14ac:dyDescent="0.25">
      <c r="B54" s="39"/>
    </row>
    <row r="55" spans="2:2" x14ac:dyDescent="0.25">
      <c r="B55" s="39"/>
    </row>
    <row r="56" spans="2:2" x14ac:dyDescent="0.25">
      <c r="B56" s="39"/>
    </row>
    <row r="57" spans="2:2" x14ac:dyDescent="0.25">
      <c r="B57" s="39"/>
    </row>
    <row r="58" spans="2:2" x14ac:dyDescent="0.25">
      <c r="B58" s="39"/>
    </row>
    <row r="59" spans="2:2" x14ac:dyDescent="0.25">
      <c r="B59" s="39"/>
    </row>
    <row r="60" spans="2:2" x14ac:dyDescent="0.25">
      <c r="B60" s="39"/>
    </row>
    <row r="61" spans="2:2" x14ac:dyDescent="0.25">
      <c r="B61" s="39"/>
    </row>
  </sheetData>
  <sheetProtection algorithmName="SHA-512" hashValue="RM5z28UEI5Itj+rAQ+/g0XMcHVpDRmeUxAvkzaUAQcOs4ZCvtSkD0EuhKHhaxZ34xsBa6fUXW6H8EA/b7jTEEg==" saltValue="slkQKgUHd/OJCHCnA0jKnA==" spinCount="100000" sheet="1" objects="1" scenarios="1"/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zoomScaleNormal="100" workbookViewId="0">
      <selection activeCell="A20" sqref="A20"/>
    </sheetView>
  </sheetViews>
  <sheetFormatPr defaultRowHeight="15" x14ac:dyDescent="0.25"/>
  <cols>
    <col min="2" max="2" width="25.42578125" bestFit="1" customWidth="1"/>
    <col min="5" max="5" width="10.5703125" customWidth="1"/>
    <col min="7" max="7" width="10.42578125" customWidth="1"/>
  </cols>
  <sheetData>
    <row r="2" spans="1:10" ht="15.75" thickBot="1" x14ac:dyDescent="0.3">
      <c r="A2" s="76" t="s">
        <v>258</v>
      </c>
    </row>
    <row r="3" spans="1:10" ht="30.75" thickBot="1" x14ac:dyDescent="0.3">
      <c r="A3" s="90" t="s">
        <v>19</v>
      </c>
      <c r="B3" s="92" t="s">
        <v>51</v>
      </c>
      <c r="C3" s="91" t="s">
        <v>1</v>
      </c>
      <c r="D3" s="91" t="s">
        <v>284</v>
      </c>
      <c r="E3" s="91" t="s">
        <v>32</v>
      </c>
      <c r="F3" s="227" t="s">
        <v>18</v>
      </c>
      <c r="G3" s="227" t="s">
        <v>17</v>
      </c>
      <c r="H3" s="91" t="s">
        <v>2</v>
      </c>
      <c r="I3" s="91" t="s">
        <v>29</v>
      </c>
      <c r="J3" s="93" t="s">
        <v>3</v>
      </c>
    </row>
    <row r="4" spans="1:10" x14ac:dyDescent="0.25">
      <c r="A4" s="170">
        <v>1</v>
      </c>
      <c r="B4" s="218"/>
      <c r="C4" s="116">
        <f>'1. semestr'!D14</f>
        <v>9</v>
      </c>
      <c r="D4" s="116">
        <f>'1. semestr'!E14</f>
        <v>9</v>
      </c>
      <c r="E4" s="116">
        <f>'1. semestr'!F14</f>
        <v>50</v>
      </c>
      <c r="F4" s="116">
        <f>'1. semestr'!G14</f>
        <v>20</v>
      </c>
      <c r="G4" s="116">
        <f>'1. semestr'!H14</f>
        <v>51</v>
      </c>
      <c r="H4" s="116">
        <f>'1. semestr'!I14</f>
        <v>20</v>
      </c>
      <c r="I4" s="116">
        <f>'1. semestr'!J14</f>
        <v>70</v>
      </c>
      <c r="J4" s="119">
        <f>'1. semestr'!K14</f>
        <v>1400</v>
      </c>
    </row>
    <row r="5" spans="1:10" x14ac:dyDescent="0.25">
      <c r="A5" s="164">
        <v>2</v>
      </c>
      <c r="B5" s="178"/>
      <c r="C5" s="48">
        <f>'2. semestr'!D12</f>
        <v>7</v>
      </c>
      <c r="D5" s="48">
        <f>'2. semestr'!E12</f>
        <v>7</v>
      </c>
      <c r="E5" s="48">
        <f>'2. semestr'!F12</f>
        <v>50</v>
      </c>
      <c r="F5" s="48">
        <f>'2. semestr'!G12</f>
        <v>20</v>
      </c>
      <c r="G5" s="48">
        <f>'2. semestr'!H12</f>
        <v>0</v>
      </c>
      <c r="H5" s="48">
        <f>'2. semestr'!I12</f>
        <v>10</v>
      </c>
      <c r="I5" s="48">
        <f>'2. semestr'!J12</f>
        <v>40</v>
      </c>
      <c r="J5" s="109">
        <f>'2. semestr'!K12</f>
        <v>1200</v>
      </c>
    </row>
    <row r="6" spans="1:10" x14ac:dyDescent="0.25">
      <c r="A6" s="164">
        <v>3</v>
      </c>
      <c r="B6" s="178"/>
      <c r="C6" s="48">
        <f>'3. semestr'!D17</f>
        <v>19</v>
      </c>
      <c r="D6" s="48">
        <f>'3. semestr'!E17</f>
        <v>11</v>
      </c>
      <c r="E6" s="48">
        <f>'3. semestr'!F17</f>
        <v>50</v>
      </c>
      <c r="F6" s="48">
        <f>'3. semestr'!G17</f>
        <v>20</v>
      </c>
      <c r="G6" s="48">
        <f>'3. semestr'!H17</f>
        <v>51</v>
      </c>
      <c r="H6" s="48">
        <f>'3. semestr'!I17</f>
        <v>30</v>
      </c>
      <c r="I6" s="48">
        <f>'3. semestr'!J17</f>
        <v>190</v>
      </c>
      <c r="J6" s="109">
        <f>'3. semestr'!K17</f>
        <v>2000</v>
      </c>
    </row>
    <row r="7" spans="1:10" x14ac:dyDescent="0.25">
      <c r="A7" s="164">
        <v>4</v>
      </c>
      <c r="B7" s="178"/>
      <c r="C7" s="48">
        <f>'4. semestr'!D15</f>
        <v>16</v>
      </c>
      <c r="D7" s="48">
        <f>'4. semestr'!E15</f>
        <v>9</v>
      </c>
      <c r="E7" s="48">
        <f>'4. semestr'!F15</f>
        <v>45</v>
      </c>
      <c r="F7" s="48">
        <f>'4. semestr'!G15</f>
        <v>25</v>
      </c>
      <c r="G7" s="48">
        <f>'4. semestr'!H15</f>
        <v>0</v>
      </c>
      <c r="H7" s="48">
        <f>'4. semestr'!I15</f>
        <v>30</v>
      </c>
      <c r="I7" s="48">
        <f>'4. semestr'!J15</f>
        <v>180</v>
      </c>
      <c r="J7" s="109">
        <f>'4. semestr'!K15</f>
        <v>1400</v>
      </c>
    </row>
    <row r="8" spans="1:10" x14ac:dyDescent="0.25">
      <c r="A8" s="164">
        <v>5</v>
      </c>
      <c r="B8" s="178"/>
      <c r="C8" s="48">
        <f>'5. semestr'!D16</f>
        <v>18</v>
      </c>
      <c r="D8" s="48">
        <f>'5. semestr'!E16</f>
        <v>10</v>
      </c>
      <c r="E8" s="48">
        <f>'5. semestr'!F16</f>
        <v>45</v>
      </c>
      <c r="F8" s="48">
        <f>'5. semestr'!G16</f>
        <v>25</v>
      </c>
      <c r="G8" s="48">
        <f>'5. semestr'!H16</f>
        <v>51</v>
      </c>
      <c r="H8" s="48">
        <f>'5. semestr'!I16</f>
        <v>30</v>
      </c>
      <c r="I8" s="48">
        <f>'5. semestr'!J16</f>
        <v>200</v>
      </c>
      <c r="J8" s="109">
        <f>'5. semestr'!K16</f>
        <v>1600</v>
      </c>
    </row>
    <row r="9" spans="1:10" x14ac:dyDescent="0.25">
      <c r="A9" s="164">
        <v>6</v>
      </c>
      <c r="B9" s="178"/>
      <c r="C9" s="48">
        <f>'6. semestr'!D14</f>
        <v>15</v>
      </c>
      <c r="D9" s="48">
        <f>'6. semestr'!E14</f>
        <v>8</v>
      </c>
      <c r="E9" s="48">
        <f>'6. semestr'!F14</f>
        <v>45</v>
      </c>
      <c r="F9" s="48">
        <f>'6. semestr'!G14</f>
        <v>25</v>
      </c>
      <c r="G9" s="48">
        <f>'6. semestr'!H14</f>
        <v>0</v>
      </c>
      <c r="H9" s="48">
        <f>'6. semestr'!I14</f>
        <v>0</v>
      </c>
      <c r="I9" s="48">
        <f>'6. semestr'!J14</f>
        <v>200</v>
      </c>
      <c r="J9" s="109">
        <f>'6. semestr'!K14</f>
        <v>1400</v>
      </c>
    </row>
    <row r="10" spans="1:10" x14ac:dyDescent="0.25">
      <c r="A10" s="164">
        <v>7</v>
      </c>
      <c r="B10" s="178"/>
      <c r="C10" s="48">
        <f>'7. semestr'!D16</f>
        <v>18</v>
      </c>
      <c r="D10" s="48">
        <f>'7. semestr'!E16</f>
        <v>10</v>
      </c>
      <c r="E10" s="48">
        <f>'7. semestr'!F16</f>
        <v>45</v>
      </c>
      <c r="F10" s="48">
        <f>'7. semestr'!G16</f>
        <v>25</v>
      </c>
      <c r="G10" s="48">
        <f>'7. semestr'!H16</f>
        <v>51</v>
      </c>
      <c r="H10" s="48">
        <f>'7. semestr'!I16</f>
        <v>10</v>
      </c>
      <c r="I10" s="48">
        <f>'7. semestr'!J16</f>
        <v>205</v>
      </c>
      <c r="J10" s="109">
        <f>'7. semestr'!K16</f>
        <v>1600</v>
      </c>
    </row>
    <row r="11" spans="1:10" x14ac:dyDescent="0.25">
      <c r="A11" s="164">
        <v>8</v>
      </c>
      <c r="B11" s="178"/>
      <c r="C11" s="48">
        <f>'8. semestr'!D16</f>
        <v>28</v>
      </c>
      <c r="D11" s="48">
        <f>'8. semestr'!E16</f>
        <v>8</v>
      </c>
      <c r="E11" s="48">
        <f>'8. semestr'!F16</f>
        <v>55</v>
      </c>
      <c r="F11" s="48">
        <f>'8. semestr'!G16</f>
        <v>15</v>
      </c>
      <c r="G11" s="48">
        <f>'8. semestr'!H16</f>
        <v>0</v>
      </c>
      <c r="H11" s="48">
        <f>'8. semestr'!I16</f>
        <v>20</v>
      </c>
      <c r="I11" s="48">
        <f>'8. semestr'!J16</f>
        <v>340</v>
      </c>
      <c r="J11" s="109">
        <f>'8. semestr'!K16</f>
        <v>900</v>
      </c>
    </row>
    <row r="12" spans="1:10" x14ac:dyDescent="0.25">
      <c r="A12" s="221"/>
      <c r="B12" s="223" t="s">
        <v>233</v>
      </c>
      <c r="C12" s="48">
        <v>20</v>
      </c>
      <c r="D12" s="177"/>
      <c r="E12" s="177"/>
      <c r="F12" s="177"/>
      <c r="G12" s="177"/>
      <c r="H12" s="177"/>
      <c r="I12" s="177"/>
      <c r="J12" s="180"/>
    </row>
    <row r="13" spans="1:10" x14ac:dyDescent="0.25">
      <c r="A13" s="221"/>
      <c r="B13" s="223" t="s">
        <v>259</v>
      </c>
      <c r="C13" s="177"/>
      <c r="D13" s="177"/>
      <c r="E13" s="177"/>
      <c r="F13" s="177"/>
      <c r="G13" s="177"/>
      <c r="H13" s="177"/>
      <c r="I13" s="177"/>
      <c r="J13" s="180"/>
    </row>
    <row r="14" spans="1:10" ht="15.75" thickBot="1" x14ac:dyDescent="0.3">
      <c r="A14" s="222"/>
      <c r="B14" s="224" t="s">
        <v>260</v>
      </c>
      <c r="C14" s="162">
        <v>30</v>
      </c>
      <c r="D14" s="225"/>
      <c r="E14" s="225"/>
      <c r="F14" s="225"/>
      <c r="G14" s="225"/>
      <c r="H14" s="225"/>
      <c r="I14" s="225"/>
      <c r="J14" s="226"/>
    </row>
    <row r="15" spans="1:10" ht="16.5" thickTop="1" thickBot="1" x14ac:dyDescent="0.3">
      <c r="A15" s="219"/>
      <c r="B15" s="220" t="s">
        <v>234</v>
      </c>
      <c r="C15" s="169">
        <f>SUM(C4:C14)</f>
        <v>180</v>
      </c>
      <c r="D15" s="169">
        <f>SUM(D4:D14)</f>
        <v>72</v>
      </c>
      <c r="E15" s="169">
        <f>SUM(E4:E14)</f>
        <v>385</v>
      </c>
      <c r="F15" s="169">
        <f>SUM(F4:F14)</f>
        <v>175</v>
      </c>
      <c r="G15" s="169">
        <f t="shared" ref="G15:I15" si="0">SUM(G4:G14)</f>
        <v>204</v>
      </c>
      <c r="H15" s="169">
        <f t="shared" si="0"/>
        <v>150</v>
      </c>
      <c r="I15" s="169">
        <f t="shared" si="0"/>
        <v>1425</v>
      </c>
      <c r="J15" s="242">
        <f>SUM(J4:J14)</f>
        <v>11500</v>
      </c>
    </row>
  </sheetData>
  <sheetProtection algorithmName="SHA-512" hashValue="yw8YDbpUACw9En4wILJpiMQUpr+gDo5CodbIbz3ymZze1YRP9aYjJz8LccIcjRJhk63sVC9geiu75mP3PCBNIg==" saltValue="mS/7kX+xSM9d3wSwTdZRuw==" spinCount="100000" sheet="1" objects="1" scenarios="1"/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zoomScaleNormal="100" workbookViewId="0">
      <selection activeCell="D8" sqref="D8"/>
    </sheetView>
  </sheetViews>
  <sheetFormatPr defaultColWidth="9.140625" defaultRowHeight="15" x14ac:dyDescent="0.25"/>
  <cols>
    <col min="1" max="1" width="7" style="30" customWidth="1"/>
    <col min="2" max="2" width="8.42578125" style="30" bestFit="1" customWidth="1"/>
    <col min="3" max="3" width="7.85546875" style="30" bestFit="1" customWidth="1"/>
    <col min="4" max="4" width="37.5703125" style="36" customWidth="1"/>
    <col min="5" max="5" width="15.140625" style="37" customWidth="1"/>
    <col min="6" max="6" width="5.5703125" style="30" bestFit="1" customWidth="1"/>
    <col min="7" max="7" width="5" style="30" bestFit="1" customWidth="1"/>
    <col min="8" max="8" width="10.140625" style="30" bestFit="1" customWidth="1"/>
    <col min="9" max="9" width="7.42578125" style="30" bestFit="1" customWidth="1"/>
    <col min="10" max="10" width="9.85546875" style="30" bestFit="1" customWidth="1"/>
    <col min="11" max="12" width="6.42578125" style="30" bestFit="1" customWidth="1"/>
    <col min="13" max="13" width="5.85546875" style="30" bestFit="1" customWidth="1"/>
    <col min="14" max="17" width="9.140625" style="30"/>
    <col min="18" max="18" width="20.42578125" style="36" bestFit="1" customWidth="1"/>
    <col min="19" max="21" width="9.140625" style="30"/>
    <col min="22" max="22" width="12.140625" style="30" customWidth="1"/>
    <col min="23" max="16384" width="9.140625" style="30"/>
  </cols>
  <sheetData>
    <row r="1" spans="1:24" ht="15.75" x14ac:dyDescent="0.25">
      <c r="A1" s="35" t="s">
        <v>42</v>
      </c>
      <c r="J1" s="37"/>
    </row>
    <row r="2" spans="1:24" x14ac:dyDescent="0.25">
      <c r="A2" s="31" t="s">
        <v>132</v>
      </c>
      <c r="B2" s="18"/>
      <c r="C2" s="18"/>
      <c r="D2" s="42"/>
      <c r="E2" s="44"/>
    </row>
    <row r="3" spans="1:24" x14ac:dyDescent="0.25">
      <c r="A3" s="31" t="s">
        <v>133</v>
      </c>
      <c r="B3" s="18"/>
      <c r="C3" s="18"/>
      <c r="D3" s="42"/>
      <c r="E3" s="44"/>
    </row>
    <row r="4" spans="1:24" x14ac:dyDescent="0.25">
      <c r="A4" s="33" t="s">
        <v>134</v>
      </c>
      <c r="B4" s="18"/>
      <c r="C4" s="18"/>
      <c r="D4" s="42"/>
      <c r="E4" s="44"/>
    </row>
    <row r="5" spans="1:24" x14ac:dyDescent="0.25">
      <c r="A5" s="18"/>
      <c r="B5" s="18"/>
      <c r="C5" s="18"/>
      <c r="D5" s="42"/>
      <c r="E5" s="44"/>
    </row>
    <row r="6" spans="1:24" ht="15.75" thickBot="1" x14ac:dyDescent="0.3">
      <c r="A6" s="38" t="s">
        <v>43</v>
      </c>
      <c r="J6" s="37"/>
    </row>
    <row r="7" spans="1:24" ht="30.75" thickBot="1" x14ac:dyDescent="0.3">
      <c r="A7" s="90" t="s">
        <v>20</v>
      </c>
      <c r="B7" s="91" t="s">
        <v>19</v>
      </c>
      <c r="C7" s="91" t="s">
        <v>16</v>
      </c>
      <c r="D7" s="92" t="s">
        <v>0</v>
      </c>
      <c r="E7" s="91" t="s">
        <v>310</v>
      </c>
      <c r="F7" s="91" t="s">
        <v>1</v>
      </c>
      <c r="G7" s="91" t="s">
        <v>31</v>
      </c>
      <c r="H7" s="91" t="s">
        <v>32</v>
      </c>
      <c r="I7" s="91" t="s">
        <v>18</v>
      </c>
      <c r="J7" s="91" t="s">
        <v>17</v>
      </c>
      <c r="K7" s="91" t="s">
        <v>2</v>
      </c>
      <c r="L7" s="91" t="s">
        <v>29</v>
      </c>
      <c r="M7" s="93" t="s">
        <v>3</v>
      </c>
    </row>
    <row r="8" spans="1:24" ht="30" x14ac:dyDescent="0.25">
      <c r="A8" s="98">
        <v>1</v>
      </c>
      <c r="B8" s="59">
        <v>1</v>
      </c>
      <c r="C8" s="59" t="s">
        <v>44</v>
      </c>
      <c r="D8" s="80" t="s">
        <v>336</v>
      </c>
      <c r="E8" s="65" t="s">
        <v>144</v>
      </c>
      <c r="F8" s="59">
        <v>1</v>
      </c>
      <c r="G8" s="59" t="s">
        <v>5</v>
      </c>
      <c r="H8" s="58"/>
      <c r="I8" s="58"/>
      <c r="J8" s="135">
        <v>20</v>
      </c>
      <c r="K8" s="58"/>
      <c r="L8" s="58"/>
      <c r="M8" s="83">
        <v>200</v>
      </c>
    </row>
    <row r="9" spans="1:24" x14ac:dyDescent="0.25">
      <c r="A9" s="140">
        <v>1</v>
      </c>
      <c r="B9" s="14">
        <v>1</v>
      </c>
      <c r="C9" s="14" t="s">
        <v>44</v>
      </c>
      <c r="D9" s="21" t="s">
        <v>45</v>
      </c>
      <c r="E9" s="41" t="s">
        <v>146</v>
      </c>
      <c r="F9" s="14">
        <v>1</v>
      </c>
      <c r="G9" s="14" t="s">
        <v>5</v>
      </c>
      <c r="H9" s="16"/>
      <c r="I9" s="28">
        <v>10</v>
      </c>
      <c r="J9" s="28">
        <v>25</v>
      </c>
      <c r="K9" s="16"/>
      <c r="L9" s="14">
        <v>40</v>
      </c>
      <c r="M9" s="100"/>
    </row>
    <row r="10" spans="1:24" x14ac:dyDescent="0.25">
      <c r="A10" s="99">
        <v>1</v>
      </c>
      <c r="B10" s="14">
        <v>2</v>
      </c>
      <c r="C10" s="14" t="s">
        <v>44</v>
      </c>
      <c r="D10" s="21" t="s">
        <v>46</v>
      </c>
      <c r="E10" s="41" t="s">
        <v>146</v>
      </c>
      <c r="F10" s="14">
        <v>1</v>
      </c>
      <c r="G10" s="14" t="s">
        <v>5</v>
      </c>
      <c r="H10" s="16"/>
      <c r="I10" s="28">
        <v>10</v>
      </c>
      <c r="J10" s="16"/>
      <c r="K10" s="16"/>
      <c r="L10" s="14">
        <v>40</v>
      </c>
      <c r="M10" s="100"/>
    </row>
    <row r="11" spans="1:24" x14ac:dyDescent="0.25">
      <c r="A11" s="99">
        <v>2</v>
      </c>
      <c r="B11" s="14">
        <v>3</v>
      </c>
      <c r="C11" s="14" t="s">
        <v>44</v>
      </c>
      <c r="D11" s="21" t="s">
        <v>47</v>
      </c>
      <c r="E11" s="41" t="s">
        <v>146</v>
      </c>
      <c r="F11" s="14">
        <v>1</v>
      </c>
      <c r="G11" s="14" t="s">
        <v>5</v>
      </c>
      <c r="H11" s="16"/>
      <c r="I11" s="28">
        <v>5</v>
      </c>
      <c r="J11" s="16"/>
      <c r="K11" s="16"/>
      <c r="L11" s="14">
        <v>20</v>
      </c>
      <c r="M11" s="100"/>
    </row>
    <row r="12" spans="1:24" x14ac:dyDescent="0.25">
      <c r="A12" s="99">
        <v>2</v>
      </c>
      <c r="B12" s="14">
        <v>4</v>
      </c>
      <c r="C12" s="14" t="s">
        <v>44</v>
      </c>
      <c r="D12" s="21" t="s">
        <v>48</v>
      </c>
      <c r="E12" s="41" t="s">
        <v>146</v>
      </c>
      <c r="F12" s="14">
        <v>1</v>
      </c>
      <c r="G12" s="14" t="s">
        <v>5</v>
      </c>
      <c r="H12" s="16"/>
      <c r="I12" s="28">
        <v>5</v>
      </c>
      <c r="J12" s="16"/>
      <c r="K12" s="16"/>
      <c r="L12" s="14">
        <v>20</v>
      </c>
      <c r="M12" s="100"/>
    </row>
    <row r="13" spans="1:24" x14ac:dyDescent="0.25">
      <c r="A13" s="99">
        <v>1</v>
      </c>
      <c r="B13" s="14">
        <v>1</v>
      </c>
      <c r="C13" s="14" t="s">
        <v>44</v>
      </c>
      <c r="D13" s="276" t="s">
        <v>323</v>
      </c>
      <c r="E13" s="41" t="s">
        <v>145</v>
      </c>
      <c r="F13" s="14">
        <v>1</v>
      </c>
      <c r="G13" s="14" t="s">
        <v>5</v>
      </c>
      <c r="H13" s="14">
        <v>10</v>
      </c>
      <c r="I13" s="16"/>
      <c r="J13" s="16"/>
      <c r="K13" s="14">
        <v>10</v>
      </c>
      <c r="L13" s="16"/>
      <c r="M13" s="85">
        <v>300</v>
      </c>
    </row>
    <row r="14" spans="1:24" ht="30" x14ac:dyDescent="0.25">
      <c r="A14" s="99">
        <v>1</v>
      </c>
      <c r="B14" s="14">
        <v>2</v>
      </c>
      <c r="C14" s="14" t="s">
        <v>44</v>
      </c>
      <c r="D14" s="276" t="s">
        <v>335</v>
      </c>
      <c r="E14" s="41" t="s">
        <v>146</v>
      </c>
      <c r="F14" s="14">
        <v>1</v>
      </c>
      <c r="G14" s="14" t="s">
        <v>5</v>
      </c>
      <c r="H14" s="14">
        <v>10</v>
      </c>
      <c r="I14" s="16"/>
      <c r="J14" s="16"/>
      <c r="K14" s="16"/>
      <c r="L14" s="16"/>
      <c r="M14" s="85">
        <v>300</v>
      </c>
      <c r="W14" s="39"/>
      <c r="X14" s="39"/>
    </row>
    <row r="15" spans="1:24" x14ac:dyDescent="0.25">
      <c r="A15" s="99">
        <v>2</v>
      </c>
      <c r="B15" s="14">
        <v>3</v>
      </c>
      <c r="C15" s="14" t="s">
        <v>44</v>
      </c>
      <c r="D15" s="276" t="s">
        <v>333</v>
      </c>
      <c r="E15" s="41" t="s">
        <v>146</v>
      </c>
      <c r="F15" s="14">
        <v>1</v>
      </c>
      <c r="G15" s="14" t="s">
        <v>5</v>
      </c>
      <c r="H15" s="14">
        <v>10</v>
      </c>
      <c r="I15" s="16"/>
      <c r="J15" s="16"/>
      <c r="K15" s="16"/>
      <c r="L15" s="16"/>
      <c r="M15" s="85">
        <v>200</v>
      </c>
    </row>
    <row r="16" spans="1:24" ht="45" x14ac:dyDescent="0.25">
      <c r="A16" s="99">
        <v>2</v>
      </c>
      <c r="B16" s="14">
        <v>4</v>
      </c>
      <c r="C16" s="14" t="s">
        <v>44</v>
      </c>
      <c r="D16" s="276" t="s">
        <v>324</v>
      </c>
      <c r="E16" s="41" t="s">
        <v>334</v>
      </c>
      <c r="F16" s="14">
        <v>2</v>
      </c>
      <c r="G16" s="14" t="s">
        <v>5</v>
      </c>
      <c r="H16" s="28">
        <v>15</v>
      </c>
      <c r="I16" s="16"/>
      <c r="J16" s="16"/>
      <c r="K16" s="14">
        <v>10</v>
      </c>
      <c r="L16" s="16"/>
      <c r="M16" s="85">
        <v>300</v>
      </c>
    </row>
    <row r="17" spans="1:13" ht="30" x14ac:dyDescent="0.25">
      <c r="A17" s="99">
        <v>2</v>
      </c>
      <c r="B17" s="14">
        <v>4</v>
      </c>
      <c r="C17" s="14" t="s">
        <v>44</v>
      </c>
      <c r="D17" s="21" t="s">
        <v>49</v>
      </c>
      <c r="E17" s="233" t="s">
        <v>146</v>
      </c>
      <c r="F17" s="14">
        <v>1</v>
      </c>
      <c r="G17" s="14" t="s">
        <v>5</v>
      </c>
      <c r="H17" s="16"/>
      <c r="I17" s="16"/>
      <c r="J17" s="16"/>
      <c r="K17" s="16"/>
      <c r="L17" s="14">
        <v>25</v>
      </c>
      <c r="M17" s="100"/>
    </row>
    <row r="18" spans="1:13" ht="15.75" thickBot="1" x14ac:dyDescent="0.3">
      <c r="A18" s="101">
        <v>2</v>
      </c>
      <c r="B18" s="61">
        <v>4</v>
      </c>
      <c r="C18" s="61" t="s">
        <v>44</v>
      </c>
      <c r="D18" s="56" t="s">
        <v>50</v>
      </c>
      <c r="E18" s="269" t="s">
        <v>146</v>
      </c>
      <c r="F18" s="61">
        <v>6</v>
      </c>
      <c r="G18" s="61" t="s">
        <v>15</v>
      </c>
      <c r="H18" s="63"/>
      <c r="I18" s="63"/>
      <c r="J18" s="63"/>
      <c r="K18" s="63"/>
      <c r="L18" s="61">
        <v>125</v>
      </c>
      <c r="M18" s="102"/>
    </row>
    <row r="19" spans="1:13" ht="16.5" thickTop="1" thickBot="1" x14ac:dyDescent="0.3">
      <c r="A19" s="87"/>
      <c r="B19" s="88"/>
      <c r="C19" s="89" t="s">
        <v>44</v>
      </c>
      <c r="D19" s="127" t="s">
        <v>51</v>
      </c>
      <c r="E19" s="133"/>
      <c r="F19" s="132">
        <f>SUM(F8:F18)</f>
        <v>17</v>
      </c>
      <c r="G19" s="173">
        <v>10</v>
      </c>
      <c r="H19" s="132">
        <f>SUM(H8:H18)</f>
        <v>45</v>
      </c>
      <c r="I19" s="132">
        <f t="shared" ref="I19:M19" si="0">SUM(I8:I18)</f>
        <v>30</v>
      </c>
      <c r="J19" s="132">
        <f t="shared" si="0"/>
        <v>45</v>
      </c>
      <c r="K19" s="132">
        <f t="shared" si="0"/>
        <v>20</v>
      </c>
      <c r="L19" s="132">
        <f t="shared" si="0"/>
        <v>270</v>
      </c>
      <c r="M19" s="134">
        <f t="shared" si="0"/>
        <v>1300</v>
      </c>
    </row>
    <row r="20" spans="1:13" x14ac:dyDescent="0.25">
      <c r="J20" s="37"/>
    </row>
    <row r="21" spans="1:13" x14ac:dyDescent="0.25">
      <c r="J21" s="37"/>
    </row>
    <row r="22" spans="1:13" ht="15.75" thickBot="1" x14ac:dyDescent="0.3">
      <c r="A22" s="38" t="s">
        <v>21</v>
      </c>
    </row>
    <row r="23" spans="1:13" ht="30.75" thickBot="1" x14ac:dyDescent="0.3">
      <c r="A23" s="90" t="s">
        <v>20</v>
      </c>
      <c r="B23" s="91" t="s">
        <v>19</v>
      </c>
      <c r="C23" s="91" t="s">
        <v>16</v>
      </c>
      <c r="D23" s="92" t="s">
        <v>0</v>
      </c>
      <c r="E23" s="91" t="s">
        <v>310</v>
      </c>
      <c r="F23" s="91" t="s">
        <v>1</v>
      </c>
      <c r="G23" s="91" t="s">
        <v>31</v>
      </c>
      <c r="H23" s="91" t="s">
        <v>32</v>
      </c>
      <c r="I23" s="91" t="s">
        <v>18</v>
      </c>
      <c r="J23" s="91" t="s">
        <v>17</v>
      </c>
      <c r="K23" s="91" t="s">
        <v>2</v>
      </c>
      <c r="L23" s="91" t="s">
        <v>29</v>
      </c>
      <c r="M23" s="93" t="s">
        <v>3</v>
      </c>
    </row>
    <row r="24" spans="1:13" x14ac:dyDescent="0.25">
      <c r="A24" s="98">
        <v>1</v>
      </c>
      <c r="B24" s="59">
        <v>1</v>
      </c>
      <c r="C24" s="59" t="s">
        <v>44</v>
      </c>
      <c r="D24" s="64" t="s">
        <v>52</v>
      </c>
      <c r="E24" s="59"/>
      <c r="F24" s="59">
        <v>1</v>
      </c>
      <c r="G24" s="59" t="s">
        <v>5</v>
      </c>
      <c r="H24" s="58"/>
      <c r="I24" s="59">
        <v>10</v>
      </c>
      <c r="J24" s="71"/>
      <c r="K24" s="58"/>
      <c r="L24" s="65">
        <v>40</v>
      </c>
      <c r="M24" s="107"/>
    </row>
    <row r="25" spans="1:13" x14ac:dyDescent="0.25">
      <c r="A25" s="99">
        <v>1</v>
      </c>
      <c r="B25" s="14">
        <v>1</v>
      </c>
      <c r="C25" s="14" t="s">
        <v>44</v>
      </c>
      <c r="D25" s="23" t="s">
        <v>53</v>
      </c>
      <c r="E25" s="14"/>
      <c r="F25" s="59">
        <v>1</v>
      </c>
      <c r="G25" s="14" t="s">
        <v>5</v>
      </c>
      <c r="H25" s="16"/>
      <c r="I25" s="14">
        <v>10</v>
      </c>
      <c r="J25" s="40"/>
      <c r="K25" s="16"/>
      <c r="L25" s="41">
        <v>40</v>
      </c>
      <c r="M25" s="100"/>
    </row>
    <row r="26" spans="1:13" x14ac:dyDescent="0.25">
      <c r="A26" s="99">
        <v>1</v>
      </c>
      <c r="B26" s="14">
        <v>2</v>
      </c>
      <c r="C26" s="14" t="s">
        <v>44</v>
      </c>
      <c r="D26" s="23" t="s">
        <v>54</v>
      </c>
      <c r="E26" s="14"/>
      <c r="F26" s="59">
        <v>1</v>
      </c>
      <c r="G26" s="14" t="s">
        <v>5</v>
      </c>
      <c r="H26" s="16"/>
      <c r="I26" s="14">
        <v>10</v>
      </c>
      <c r="J26" s="40"/>
      <c r="K26" s="16"/>
      <c r="L26" s="41">
        <v>40</v>
      </c>
      <c r="M26" s="100"/>
    </row>
    <row r="27" spans="1:13" x14ac:dyDescent="0.25">
      <c r="A27" s="99">
        <v>2</v>
      </c>
      <c r="B27" s="14">
        <v>3</v>
      </c>
      <c r="C27" s="14" t="s">
        <v>44</v>
      </c>
      <c r="D27" s="23" t="s">
        <v>55</v>
      </c>
      <c r="E27" s="14"/>
      <c r="F27" s="59">
        <v>1</v>
      </c>
      <c r="G27" s="14" t="s">
        <v>5</v>
      </c>
      <c r="H27" s="16"/>
      <c r="I27" s="14">
        <v>10</v>
      </c>
      <c r="J27" s="40"/>
      <c r="K27" s="16"/>
      <c r="L27" s="41">
        <v>40</v>
      </c>
      <c r="M27" s="100"/>
    </row>
    <row r="28" spans="1:13" x14ac:dyDescent="0.25">
      <c r="A28" s="99">
        <v>2</v>
      </c>
      <c r="B28" s="14">
        <v>4</v>
      </c>
      <c r="C28" s="14" t="s">
        <v>44</v>
      </c>
      <c r="D28" s="23" t="s">
        <v>56</v>
      </c>
      <c r="E28" s="14"/>
      <c r="F28" s="59">
        <v>1</v>
      </c>
      <c r="G28" s="14" t="s">
        <v>5</v>
      </c>
      <c r="H28" s="16"/>
      <c r="I28" s="14">
        <v>10</v>
      </c>
      <c r="J28" s="40"/>
      <c r="K28" s="16"/>
      <c r="L28" s="41">
        <v>40</v>
      </c>
      <c r="M28" s="100"/>
    </row>
    <row r="29" spans="1:13" ht="15.75" thickBot="1" x14ac:dyDescent="0.3">
      <c r="A29" s="136">
        <v>2</v>
      </c>
      <c r="B29" s="95">
        <v>4</v>
      </c>
      <c r="C29" s="95" t="s">
        <v>44</v>
      </c>
      <c r="D29" s="137" t="s">
        <v>57</v>
      </c>
      <c r="E29" s="95"/>
      <c r="F29" s="95">
        <v>1</v>
      </c>
      <c r="G29" s="95" t="s">
        <v>5</v>
      </c>
      <c r="H29" s="105"/>
      <c r="I29" s="95">
        <v>10</v>
      </c>
      <c r="J29" s="141"/>
      <c r="K29" s="105"/>
      <c r="L29" s="142">
        <v>40</v>
      </c>
      <c r="M29" s="106"/>
    </row>
    <row r="30" spans="1:13" x14ac:dyDescent="0.25">
      <c r="J30" s="37"/>
    </row>
    <row r="31" spans="1:13" hidden="1" x14ac:dyDescent="0.25">
      <c r="A31" s="31" t="s">
        <v>58</v>
      </c>
      <c r="B31" s="18"/>
      <c r="J31" s="37"/>
    </row>
    <row r="32" spans="1:13" hidden="1" x14ac:dyDescent="0.25">
      <c r="A32" s="31" t="s">
        <v>34</v>
      </c>
      <c r="B32" s="18"/>
      <c r="C32" s="18"/>
      <c r="J32" s="37"/>
    </row>
    <row r="33" spans="1:3" hidden="1" x14ac:dyDescent="0.25">
      <c r="A33" s="31" t="s">
        <v>59</v>
      </c>
      <c r="B33" s="18"/>
      <c r="C33" s="18"/>
    </row>
    <row r="34" spans="1:3" hidden="1" x14ac:dyDescent="0.25">
      <c r="A34" s="32" t="s">
        <v>60</v>
      </c>
      <c r="B34" s="18"/>
      <c r="C34" s="18"/>
    </row>
    <row r="35" spans="1:3" hidden="1" x14ac:dyDescent="0.25">
      <c r="A35" s="31" t="s">
        <v>61</v>
      </c>
      <c r="B35" s="18"/>
      <c r="C35" s="18"/>
    </row>
    <row r="36" spans="1:3" hidden="1" x14ac:dyDescent="0.25">
      <c r="A36" s="31" t="s">
        <v>38</v>
      </c>
      <c r="B36" s="18"/>
      <c r="C36" s="18"/>
    </row>
    <row r="37" spans="1:3" hidden="1" x14ac:dyDescent="0.25">
      <c r="A37" s="31" t="s">
        <v>39</v>
      </c>
      <c r="B37" s="18"/>
      <c r="C37" s="18"/>
    </row>
    <row r="38" spans="1:3" hidden="1" x14ac:dyDescent="0.25">
      <c r="A38" s="31" t="s">
        <v>62</v>
      </c>
      <c r="B38" s="18"/>
      <c r="C38" s="18"/>
    </row>
    <row r="39" spans="1:3" hidden="1" x14ac:dyDescent="0.25">
      <c r="A39" s="33" t="s">
        <v>63</v>
      </c>
      <c r="B39" s="18"/>
      <c r="C39" s="18"/>
    </row>
    <row r="40" spans="1:3" x14ac:dyDescent="0.25">
      <c r="C40" s="18"/>
    </row>
  </sheetData>
  <sheetProtection algorithmName="SHA-512" hashValue="vnFUN5w89yvYmm8sSjLDVcbCwPm/RRViGUUb4b4lfmw1rCGzhKBnP1HO8BPUeGAs+VVSyIl8q/775pykmHiLJA==" saltValue="gL3oztsjNtfuTL9/bYWYAw==" spinCount="100000" sheet="1" objects="1" scenarios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3" orientation="landscape" r:id="rId1"/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zoomScaleNormal="100" workbookViewId="0">
      <selection activeCell="D12" sqref="D12"/>
    </sheetView>
  </sheetViews>
  <sheetFormatPr defaultRowHeight="15" x14ac:dyDescent="0.25"/>
  <cols>
    <col min="1" max="1" width="6.85546875" customWidth="1"/>
    <col min="2" max="2" width="8.5703125" customWidth="1"/>
    <col min="3" max="3" width="7.85546875" bestFit="1" customWidth="1"/>
    <col min="4" max="4" width="46.85546875" style="20" customWidth="1"/>
    <col min="5" max="5" width="16.42578125" style="3" customWidth="1"/>
    <col min="6" max="6" width="5.5703125" bestFit="1" customWidth="1"/>
    <col min="7" max="7" width="5" bestFit="1" customWidth="1"/>
    <col min="8" max="8" width="10.140625" bestFit="1" customWidth="1"/>
    <col min="9" max="9" width="7.42578125" bestFit="1" customWidth="1"/>
    <col min="10" max="10" width="10.5703125" customWidth="1"/>
    <col min="11" max="11" width="7.42578125" customWidth="1"/>
    <col min="12" max="12" width="6.42578125" bestFit="1" customWidth="1"/>
    <col min="13" max="13" width="5.85546875" bestFit="1" customWidth="1"/>
    <col min="18" max="18" width="7.85546875" bestFit="1" customWidth="1"/>
    <col min="19" max="19" width="19.5703125" style="20" bestFit="1" customWidth="1"/>
    <col min="23" max="23" width="10.140625" bestFit="1" customWidth="1"/>
    <col min="25" max="25" width="10.5703125" customWidth="1"/>
    <col min="26" max="27" width="11.5703125" bestFit="1" customWidth="1"/>
    <col min="28" max="28" width="10.85546875" bestFit="1" customWidth="1"/>
  </cols>
  <sheetData>
    <row r="1" spans="1:13" ht="15.75" x14ac:dyDescent="0.25">
      <c r="A1" s="6" t="s">
        <v>64</v>
      </c>
      <c r="J1" s="3"/>
    </row>
    <row r="2" spans="1:13" x14ac:dyDescent="0.25">
      <c r="A2" s="17" t="s">
        <v>272</v>
      </c>
      <c r="B2" s="17"/>
      <c r="J2" s="3"/>
    </row>
    <row r="3" spans="1:13" x14ac:dyDescent="0.25">
      <c r="A3" s="17" t="s">
        <v>301</v>
      </c>
      <c r="B3" s="17"/>
      <c r="J3" s="3"/>
    </row>
    <row r="4" spans="1:13" x14ac:dyDescent="0.25">
      <c r="A4" s="17" t="s">
        <v>273</v>
      </c>
      <c r="B4" s="17"/>
      <c r="J4" s="3"/>
    </row>
    <row r="5" spans="1:13" x14ac:dyDescent="0.25">
      <c r="J5" s="3"/>
    </row>
    <row r="6" spans="1:13" ht="15.75" thickBot="1" x14ac:dyDescent="0.3">
      <c r="A6" s="7" t="s">
        <v>43</v>
      </c>
      <c r="J6" s="3"/>
    </row>
    <row r="7" spans="1:13" ht="30.75" thickBot="1" x14ac:dyDescent="0.3">
      <c r="A7" s="90" t="s">
        <v>20</v>
      </c>
      <c r="B7" s="91" t="s">
        <v>19</v>
      </c>
      <c r="C7" s="91" t="s">
        <v>16</v>
      </c>
      <c r="D7" s="92" t="s">
        <v>0</v>
      </c>
      <c r="E7" s="91" t="s">
        <v>310</v>
      </c>
      <c r="F7" s="91" t="s">
        <v>1</v>
      </c>
      <c r="G7" s="91" t="s">
        <v>31</v>
      </c>
      <c r="H7" s="91" t="s">
        <v>32</v>
      </c>
      <c r="I7" s="91" t="s">
        <v>18</v>
      </c>
      <c r="J7" s="91" t="s">
        <v>17</v>
      </c>
      <c r="K7" s="91" t="s">
        <v>2</v>
      </c>
      <c r="L7" s="91" t="s">
        <v>29</v>
      </c>
      <c r="M7" s="93" t="s">
        <v>3</v>
      </c>
    </row>
    <row r="8" spans="1:13" x14ac:dyDescent="0.25">
      <c r="A8" s="98">
        <v>1</v>
      </c>
      <c r="B8" s="59">
        <v>1</v>
      </c>
      <c r="C8" s="59" t="s">
        <v>65</v>
      </c>
      <c r="D8" s="52" t="s">
        <v>66</v>
      </c>
      <c r="E8" s="152" t="s">
        <v>308</v>
      </c>
      <c r="F8" s="59">
        <v>1</v>
      </c>
      <c r="G8" s="59" t="s">
        <v>5</v>
      </c>
      <c r="H8" s="135">
        <v>10</v>
      </c>
      <c r="I8" s="58"/>
      <c r="J8" s="58"/>
      <c r="K8" s="58"/>
      <c r="L8" s="58"/>
      <c r="M8" s="83">
        <v>200</v>
      </c>
    </row>
    <row r="9" spans="1:13" x14ac:dyDescent="0.25">
      <c r="A9" s="99">
        <v>1</v>
      </c>
      <c r="B9" s="14">
        <v>2</v>
      </c>
      <c r="C9" s="14" t="s">
        <v>65</v>
      </c>
      <c r="D9" s="21" t="s">
        <v>67</v>
      </c>
      <c r="E9" s="152" t="s">
        <v>308</v>
      </c>
      <c r="F9" s="14">
        <v>1</v>
      </c>
      <c r="G9" s="14" t="s">
        <v>5</v>
      </c>
      <c r="H9" s="28">
        <v>10</v>
      </c>
      <c r="I9" s="16"/>
      <c r="J9" s="16"/>
      <c r="K9" s="16"/>
      <c r="L9" s="16"/>
      <c r="M9" s="85">
        <v>200</v>
      </c>
    </row>
    <row r="10" spans="1:13" x14ac:dyDescent="0.25">
      <c r="A10" s="99">
        <v>2</v>
      </c>
      <c r="B10" s="14">
        <v>3</v>
      </c>
      <c r="C10" s="14" t="s">
        <v>65</v>
      </c>
      <c r="D10" s="21" t="s">
        <v>68</v>
      </c>
      <c r="E10" s="4" t="s">
        <v>283</v>
      </c>
      <c r="F10" s="14">
        <v>2</v>
      </c>
      <c r="G10" s="14" t="s">
        <v>5</v>
      </c>
      <c r="H10" s="16"/>
      <c r="I10" s="28">
        <v>10</v>
      </c>
      <c r="J10" s="28">
        <v>25</v>
      </c>
      <c r="K10" s="14">
        <v>10</v>
      </c>
      <c r="L10" s="14">
        <v>10</v>
      </c>
      <c r="M10" s="85">
        <v>300</v>
      </c>
    </row>
    <row r="11" spans="1:13" x14ac:dyDescent="0.25">
      <c r="A11" s="99">
        <v>2</v>
      </c>
      <c r="B11" s="14">
        <v>4</v>
      </c>
      <c r="C11" s="14" t="s">
        <v>65</v>
      </c>
      <c r="D11" s="21" t="s">
        <v>69</v>
      </c>
      <c r="E11" s="4" t="s">
        <v>283</v>
      </c>
      <c r="F11" s="14">
        <v>1</v>
      </c>
      <c r="G11" s="14" t="s">
        <v>5</v>
      </c>
      <c r="H11" s="28">
        <v>10</v>
      </c>
      <c r="I11" s="16"/>
      <c r="J11" s="16"/>
      <c r="K11" s="16"/>
      <c r="L11" s="16"/>
      <c r="M11" s="85">
        <v>200</v>
      </c>
    </row>
    <row r="12" spans="1:13" x14ac:dyDescent="0.25">
      <c r="A12" s="99">
        <v>3</v>
      </c>
      <c r="B12" s="14">
        <v>5</v>
      </c>
      <c r="C12" s="14" t="s">
        <v>65</v>
      </c>
      <c r="D12" s="276" t="s">
        <v>332</v>
      </c>
      <c r="E12" s="4" t="s">
        <v>308</v>
      </c>
      <c r="F12" s="14">
        <v>2</v>
      </c>
      <c r="G12" s="14" t="s">
        <v>5</v>
      </c>
      <c r="H12" s="16"/>
      <c r="I12" s="16"/>
      <c r="J12" s="28">
        <v>20</v>
      </c>
      <c r="K12" s="14">
        <v>10</v>
      </c>
      <c r="L12" s="16"/>
      <c r="M12" s="85">
        <v>200</v>
      </c>
    </row>
    <row r="13" spans="1:13" x14ac:dyDescent="0.25">
      <c r="A13" s="99">
        <v>3</v>
      </c>
      <c r="B13" s="14">
        <v>5</v>
      </c>
      <c r="C13" s="14" t="s">
        <v>65</v>
      </c>
      <c r="D13" s="276" t="s">
        <v>326</v>
      </c>
      <c r="E13" s="4" t="s">
        <v>283</v>
      </c>
      <c r="F13" s="14">
        <v>1</v>
      </c>
      <c r="G13" s="14" t="s">
        <v>5</v>
      </c>
      <c r="H13" s="14">
        <v>10</v>
      </c>
      <c r="I13" s="16"/>
      <c r="J13" s="16"/>
      <c r="K13" s="16"/>
      <c r="L13" s="16"/>
      <c r="M13" s="85">
        <v>200</v>
      </c>
    </row>
    <row r="14" spans="1:13" x14ac:dyDescent="0.25">
      <c r="A14" s="99">
        <v>3</v>
      </c>
      <c r="B14" s="14">
        <v>6</v>
      </c>
      <c r="C14" s="14" t="s">
        <v>65</v>
      </c>
      <c r="D14" s="276" t="s">
        <v>327</v>
      </c>
      <c r="E14" s="4" t="s">
        <v>283</v>
      </c>
      <c r="F14" s="14">
        <v>1</v>
      </c>
      <c r="G14" s="14" t="s">
        <v>5</v>
      </c>
      <c r="H14" s="14">
        <v>10</v>
      </c>
      <c r="I14" s="16"/>
      <c r="J14" s="16"/>
      <c r="K14" s="16"/>
      <c r="L14" s="16"/>
      <c r="M14" s="85">
        <v>200</v>
      </c>
    </row>
    <row r="15" spans="1:13" x14ac:dyDescent="0.25">
      <c r="A15" s="99">
        <v>3</v>
      </c>
      <c r="B15" s="14">
        <v>6</v>
      </c>
      <c r="C15" s="14" t="s">
        <v>65</v>
      </c>
      <c r="D15" s="276" t="s">
        <v>328</v>
      </c>
      <c r="E15" s="4" t="s">
        <v>261</v>
      </c>
      <c r="F15" s="14">
        <v>1</v>
      </c>
      <c r="G15" s="14" t="s">
        <v>5</v>
      </c>
      <c r="H15" s="28">
        <v>10</v>
      </c>
      <c r="I15" s="16"/>
      <c r="J15" s="16"/>
      <c r="K15" s="16"/>
      <c r="L15" s="16"/>
      <c r="M15" s="85">
        <v>200</v>
      </c>
    </row>
    <row r="16" spans="1:13" ht="30" x14ac:dyDescent="0.25">
      <c r="A16" s="99">
        <v>1</v>
      </c>
      <c r="B16" s="14">
        <v>1</v>
      </c>
      <c r="C16" s="14" t="s">
        <v>65</v>
      </c>
      <c r="D16" s="21" t="s">
        <v>70</v>
      </c>
      <c r="E16" s="4" t="s">
        <v>307</v>
      </c>
      <c r="F16" s="14">
        <v>1</v>
      </c>
      <c r="G16" s="14" t="s">
        <v>5</v>
      </c>
      <c r="H16" s="28">
        <v>10</v>
      </c>
      <c r="I16" s="16"/>
      <c r="J16" s="16"/>
      <c r="K16" s="16"/>
      <c r="L16" s="14">
        <v>20</v>
      </c>
      <c r="M16" s="100"/>
    </row>
    <row r="17" spans="1:14" x14ac:dyDescent="0.25">
      <c r="A17" s="99">
        <v>1</v>
      </c>
      <c r="B17" s="14" t="s">
        <v>297</v>
      </c>
      <c r="C17" s="14" t="s">
        <v>65</v>
      </c>
      <c r="D17" s="21" t="s">
        <v>296</v>
      </c>
      <c r="E17" s="4" t="s">
        <v>283</v>
      </c>
      <c r="F17" s="14">
        <v>3</v>
      </c>
      <c r="G17" s="14" t="s">
        <v>5</v>
      </c>
      <c r="H17" s="16"/>
      <c r="I17" s="16"/>
      <c r="J17" s="16"/>
      <c r="K17" s="16"/>
      <c r="L17" s="14">
        <v>75</v>
      </c>
      <c r="M17" s="100"/>
    </row>
    <row r="18" spans="1:14" x14ac:dyDescent="0.25">
      <c r="A18" s="99">
        <v>2</v>
      </c>
      <c r="B18" s="14" t="s">
        <v>298</v>
      </c>
      <c r="C18" s="14" t="s">
        <v>65</v>
      </c>
      <c r="D18" s="21" t="s">
        <v>71</v>
      </c>
      <c r="E18" s="4" t="s">
        <v>283</v>
      </c>
      <c r="F18" s="14">
        <v>3</v>
      </c>
      <c r="G18" s="14" t="s">
        <v>5</v>
      </c>
      <c r="H18" s="16"/>
      <c r="I18" s="16"/>
      <c r="J18" s="16"/>
      <c r="K18" s="16"/>
      <c r="L18" s="14">
        <v>75</v>
      </c>
      <c r="M18" s="100"/>
    </row>
    <row r="19" spans="1:14" x14ac:dyDescent="0.25">
      <c r="A19" s="99">
        <v>3</v>
      </c>
      <c r="B19" s="14" t="s">
        <v>300</v>
      </c>
      <c r="C19" s="14" t="s">
        <v>65</v>
      </c>
      <c r="D19" s="21" t="s">
        <v>299</v>
      </c>
      <c r="E19" s="4" t="s">
        <v>283</v>
      </c>
      <c r="F19" s="14">
        <v>3</v>
      </c>
      <c r="G19" s="14" t="s">
        <v>5</v>
      </c>
      <c r="H19" s="16"/>
      <c r="I19" s="16"/>
      <c r="J19" s="16"/>
      <c r="K19" s="16"/>
      <c r="L19" s="14">
        <v>75</v>
      </c>
      <c r="M19" s="100"/>
    </row>
    <row r="20" spans="1:14" x14ac:dyDescent="0.25">
      <c r="A20" s="99">
        <v>3</v>
      </c>
      <c r="B20" s="14" t="s">
        <v>300</v>
      </c>
      <c r="C20" s="14" t="s">
        <v>65</v>
      </c>
      <c r="D20" s="21" t="s">
        <v>72</v>
      </c>
      <c r="E20" s="4" t="s">
        <v>283</v>
      </c>
      <c r="F20" s="14">
        <v>3</v>
      </c>
      <c r="G20" s="14" t="s">
        <v>5</v>
      </c>
      <c r="H20" s="16"/>
      <c r="I20" s="16"/>
      <c r="J20" s="16"/>
      <c r="K20" s="16"/>
      <c r="L20" s="14">
        <v>75</v>
      </c>
      <c r="M20" s="100"/>
    </row>
    <row r="21" spans="1:14" x14ac:dyDescent="0.25">
      <c r="A21" s="99">
        <v>3</v>
      </c>
      <c r="B21" s="14">
        <v>6</v>
      </c>
      <c r="C21" s="14" t="s">
        <v>65</v>
      </c>
      <c r="D21" s="21" t="s">
        <v>73</v>
      </c>
      <c r="E21" s="4" t="s">
        <v>283</v>
      </c>
      <c r="F21" s="14">
        <v>1</v>
      </c>
      <c r="G21" s="14" t="s">
        <v>5</v>
      </c>
      <c r="H21" s="16"/>
      <c r="I21" s="16"/>
      <c r="J21" s="16"/>
      <c r="K21" s="16"/>
      <c r="L21" s="14">
        <v>25</v>
      </c>
      <c r="M21" s="100"/>
    </row>
    <row r="22" spans="1:14" ht="15.75" thickBot="1" x14ac:dyDescent="0.3">
      <c r="A22" s="101">
        <v>3</v>
      </c>
      <c r="B22" s="61">
        <v>6</v>
      </c>
      <c r="C22" s="61" t="s">
        <v>65</v>
      </c>
      <c r="D22" s="56" t="s">
        <v>74</v>
      </c>
      <c r="E22" s="55" t="s">
        <v>283</v>
      </c>
      <c r="F22" s="61">
        <v>6</v>
      </c>
      <c r="G22" s="61" t="s">
        <v>15</v>
      </c>
      <c r="H22" s="63"/>
      <c r="I22" s="63"/>
      <c r="J22" s="63"/>
      <c r="K22" s="63"/>
      <c r="L22" s="61">
        <v>125</v>
      </c>
      <c r="M22" s="102"/>
    </row>
    <row r="23" spans="1:14" ht="16.5" thickTop="1" thickBot="1" x14ac:dyDescent="0.3">
      <c r="A23" s="87"/>
      <c r="B23" s="88"/>
      <c r="C23" s="89" t="s">
        <v>65</v>
      </c>
      <c r="D23" s="138" t="s">
        <v>51</v>
      </c>
      <c r="E23" s="197"/>
      <c r="F23" s="132">
        <f>SUM(F8:F22)</f>
        <v>30</v>
      </c>
      <c r="G23" s="173">
        <v>14</v>
      </c>
      <c r="H23" s="132">
        <f>SUM(H8:H22)</f>
        <v>70</v>
      </c>
      <c r="I23" s="132">
        <f>SUM(I8:I22)</f>
        <v>10</v>
      </c>
      <c r="J23" s="132">
        <f t="shared" ref="J23:M23" si="0">SUM(J8:J22)</f>
        <v>45</v>
      </c>
      <c r="K23" s="132">
        <f t="shared" si="0"/>
        <v>20</v>
      </c>
      <c r="L23" s="132">
        <f>SUM(L8:L22)</f>
        <v>480</v>
      </c>
      <c r="M23" s="134">
        <f t="shared" si="0"/>
        <v>1700</v>
      </c>
      <c r="N23" s="19"/>
    </row>
    <row r="24" spans="1:14" ht="9.6" customHeight="1" x14ac:dyDescent="0.25">
      <c r="J24" s="3"/>
    </row>
    <row r="26" spans="1:14" ht="15.75" thickBot="1" x14ac:dyDescent="0.3">
      <c r="A26" s="7" t="s">
        <v>75</v>
      </c>
    </row>
    <row r="27" spans="1:14" ht="30.75" thickBot="1" x14ac:dyDescent="0.3">
      <c r="A27" s="90" t="s">
        <v>20</v>
      </c>
      <c r="B27" s="91" t="s">
        <v>19</v>
      </c>
      <c r="C27" s="91" t="s">
        <v>16</v>
      </c>
      <c r="D27" s="92" t="s">
        <v>0</v>
      </c>
      <c r="E27" s="91" t="s">
        <v>310</v>
      </c>
      <c r="F27" s="91" t="s">
        <v>1</v>
      </c>
      <c r="G27" s="91" t="s">
        <v>31</v>
      </c>
      <c r="H27" s="91" t="s">
        <v>32</v>
      </c>
      <c r="I27" s="91" t="s">
        <v>18</v>
      </c>
      <c r="J27" s="91" t="s">
        <v>17</v>
      </c>
      <c r="K27" s="91" t="s">
        <v>2</v>
      </c>
      <c r="L27" s="91" t="s">
        <v>29</v>
      </c>
      <c r="M27" s="93" t="s">
        <v>3</v>
      </c>
    </row>
    <row r="28" spans="1:14" x14ac:dyDescent="0.25">
      <c r="A28" s="98"/>
      <c r="B28" s="59"/>
      <c r="C28" s="59" t="s">
        <v>65</v>
      </c>
      <c r="D28" s="64" t="s">
        <v>76</v>
      </c>
      <c r="E28" s="60"/>
      <c r="F28" s="59">
        <v>2</v>
      </c>
      <c r="G28" s="59" t="s">
        <v>5</v>
      </c>
      <c r="H28" s="59"/>
      <c r="I28" s="59"/>
      <c r="J28" s="59"/>
      <c r="K28" s="59"/>
      <c r="L28" s="59">
        <v>50</v>
      </c>
      <c r="M28" s="83"/>
    </row>
    <row r="29" spans="1:14" x14ac:dyDescent="0.25">
      <c r="A29" s="99"/>
      <c r="B29" s="14"/>
      <c r="C29" s="14" t="s">
        <v>65</v>
      </c>
      <c r="D29" s="23" t="s">
        <v>77</v>
      </c>
      <c r="E29" s="15"/>
      <c r="F29" s="14">
        <v>2</v>
      </c>
      <c r="G29" s="14" t="s">
        <v>5</v>
      </c>
      <c r="H29" s="14"/>
      <c r="I29" s="14"/>
      <c r="J29" s="14"/>
      <c r="K29" s="14"/>
      <c r="L29" s="14">
        <v>50</v>
      </c>
      <c r="M29" s="85"/>
    </row>
    <row r="30" spans="1:14" x14ac:dyDescent="0.25">
      <c r="A30" s="99"/>
      <c r="B30" s="14"/>
      <c r="C30" s="14" t="s">
        <v>65</v>
      </c>
      <c r="D30" s="23" t="s">
        <v>78</v>
      </c>
      <c r="E30" s="15"/>
      <c r="F30" s="14">
        <v>2</v>
      </c>
      <c r="G30" s="14" t="s">
        <v>5</v>
      </c>
      <c r="H30" s="14"/>
      <c r="I30" s="14"/>
      <c r="J30" s="14"/>
      <c r="K30" s="14"/>
      <c r="L30" s="14">
        <v>50</v>
      </c>
      <c r="M30" s="85"/>
    </row>
    <row r="31" spans="1:14" x14ac:dyDescent="0.25">
      <c r="A31" s="99"/>
      <c r="B31" s="14"/>
      <c r="C31" s="14" t="s">
        <v>65</v>
      </c>
      <c r="D31" s="23" t="s">
        <v>79</v>
      </c>
      <c r="E31" s="15"/>
      <c r="F31" s="14">
        <v>2</v>
      </c>
      <c r="G31" s="14" t="s">
        <v>5</v>
      </c>
      <c r="H31" s="14"/>
      <c r="I31" s="14"/>
      <c r="J31" s="14"/>
      <c r="K31" s="14"/>
      <c r="L31" s="14">
        <v>50</v>
      </c>
      <c r="M31" s="85"/>
    </row>
    <row r="32" spans="1:14" x14ac:dyDescent="0.25">
      <c r="A32" s="99"/>
      <c r="B32" s="14"/>
      <c r="C32" s="14" t="s">
        <v>65</v>
      </c>
      <c r="D32" s="23" t="s">
        <v>80</v>
      </c>
      <c r="E32" s="15"/>
      <c r="F32" s="14">
        <v>2</v>
      </c>
      <c r="G32" s="14" t="s">
        <v>5</v>
      </c>
      <c r="H32" s="14"/>
      <c r="I32" s="14"/>
      <c r="J32" s="14"/>
      <c r="K32" s="14"/>
      <c r="L32" s="14">
        <v>50</v>
      </c>
      <c r="M32" s="85"/>
    </row>
    <row r="33" spans="1:13" x14ac:dyDescent="0.25">
      <c r="A33" s="99"/>
      <c r="B33" s="14"/>
      <c r="C33" s="14" t="s">
        <v>65</v>
      </c>
      <c r="D33" s="23" t="s">
        <v>81</v>
      </c>
      <c r="E33" s="15"/>
      <c r="F33" s="14">
        <v>2</v>
      </c>
      <c r="G33" s="14" t="s">
        <v>5</v>
      </c>
      <c r="H33" s="14"/>
      <c r="I33" s="14"/>
      <c r="J33" s="14"/>
      <c r="K33" s="14"/>
      <c r="L33" s="14">
        <v>50</v>
      </c>
      <c r="M33" s="85"/>
    </row>
    <row r="34" spans="1:13" x14ac:dyDescent="0.25">
      <c r="A34" s="99"/>
      <c r="B34" s="14"/>
      <c r="C34" s="14" t="s">
        <v>65</v>
      </c>
      <c r="D34" s="23" t="s">
        <v>82</v>
      </c>
      <c r="E34" s="15"/>
      <c r="F34" s="14">
        <v>2</v>
      </c>
      <c r="G34" s="14" t="s">
        <v>5</v>
      </c>
      <c r="H34" s="14"/>
      <c r="I34" s="14"/>
      <c r="J34" s="14"/>
      <c r="K34" s="14"/>
      <c r="L34" s="14">
        <v>50</v>
      </c>
      <c r="M34" s="85"/>
    </row>
    <row r="35" spans="1:13" x14ac:dyDescent="0.25">
      <c r="A35" s="99"/>
      <c r="B35" s="14"/>
      <c r="C35" s="14" t="s">
        <v>65</v>
      </c>
      <c r="D35" s="23" t="s">
        <v>83</v>
      </c>
      <c r="E35" s="15"/>
      <c r="F35" s="14">
        <v>2</v>
      </c>
      <c r="G35" s="14" t="s">
        <v>5</v>
      </c>
      <c r="H35" s="14"/>
      <c r="I35" s="14"/>
      <c r="J35" s="14"/>
      <c r="K35" s="14"/>
      <c r="L35" s="14">
        <v>50</v>
      </c>
      <c r="M35" s="85"/>
    </row>
    <row r="36" spans="1:13" x14ac:dyDescent="0.25">
      <c r="A36" s="99"/>
      <c r="B36" s="14"/>
      <c r="C36" s="14" t="s">
        <v>65</v>
      </c>
      <c r="D36" s="23" t="s">
        <v>84</v>
      </c>
      <c r="E36" s="15"/>
      <c r="F36" s="14">
        <v>2</v>
      </c>
      <c r="G36" s="14" t="s">
        <v>5</v>
      </c>
      <c r="H36" s="14"/>
      <c r="I36" s="14"/>
      <c r="J36" s="14"/>
      <c r="K36" s="14"/>
      <c r="L36" s="14">
        <v>50</v>
      </c>
      <c r="M36" s="85"/>
    </row>
    <row r="37" spans="1:13" x14ac:dyDescent="0.25">
      <c r="A37" s="99"/>
      <c r="B37" s="14"/>
      <c r="C37" s="14" t="s">
        <v>65</v>
      </c>
      <c r="D37" s="23" t="s">
        <v>85</v>
      </c>
      <c r="E37" s="15"/>
      <c r="F37" s="14">
        <v>2</v>
      </c>
      <c r="G37" s="14" t="s">
        <v>5</v>
      </c>
      <c r="H37" s="14"/>
      <c r="I37" s="14"/>
      <c r="J37" s="14"/>
      <c r="K37" s="14"/>
      <c r="L37" s="14">
        <v>50</v>
      </c>
      <c r="M37" s="85"/>
    </row>
    <row r="38" spans="1:13" x14ac:dyDescent="0.25">
      <c r="A38" s="99"/>
      <c r="B38" s="14"/>
      <c r="C38" s="14" t="s">
        <v>65</v>
      </c>
      <c r="D38" s="23" t="s">
        <v>86</v>
      </c>
      <c r="E38" s="15"/>
      <c r="F38" s="14">
        <v>2</v>
      </c>
      <c r="G38" s="14" t="s">
        <v>5</v>
      </c>
      <c r="H38" s="14"/>
      <c r="I38" s="14"/>
      <c r="J38" s="14"/>
      <c r="K38" s="14"/>
      <c r="L38" s="14">
        <v>50</v>
      </c>
      <c r="M38" s="85"/>
    </row>
    <row r="39" spans="1:13" x14ac:dyDescent="0.25">
      <c r="A39" s="99"/>
      <c r="B39" s="14"/>
      <c r="C39" s="14" t="s">
        <v>65</v>
      </c>
      <c r="D39" s="23" t="s">
        <v>87</v>
      </c>
      <c r="E39" s="15"/>
      <c r="F39" s="14">
        <v>2</v>
      </c>
      <c r="G39" s="14" t="s">
        <v>5</v>
      </c>
      <c r="H39" s="14"/>
      <c r="I39" s="14"/>
      <c r="J39" s="14"/>
      <c r="K39" s="14"/>
      <c r="L39" s="14">
        <v>50</v>
      </c>
      <c r="M39" s="85"/>
    </row>
    <row r="40" spans="1:13" x14ac:dyDescent="0.25">
      <c r="A40" s="99"/>
      <c r="B40" s="14"/>
      <c r="C40" s="14" t="s">
        <v>65</v>
      </c>
      <c r="D40" s="23" t="s">
        <v>88</v>
      </c>
      <c r="E40" s="15"/>
      <c r="F40" s="14">
        <v>2</v>
      </c>
      <c r="G40" s="14" t="s">
        <v>5</v>
      </c>
      <c r="H40" s="14"/>
      <c r="I40" s="14"/>
      <c r="J40" s="14"/>
      <c r="K40" s="14"/>
      <c r="L40" s="14">
        <v>50</v>
      </c>
      <c r="M40" s="85"/>
    </row>
    <row r="41" spans="1:13" ht="15.75" thickBot="1" x14ac:dyDescent="0.3">
      <c r="A41" s="136"/>
      <c r="B41" s="95"/>
      <c r="C41" s="95" t="s">
        <v>65</v>
      </c>
      <c r="D41" s="137" t="s">
        <v>89</v>
      </c>
      <c r="E41" s="139"/>
      <c r="F41" s="95">
        <v>2</v>
      </c>
      <c r="G41" s="95" t="s">
        <v>5</v>
      </c>
      <c r="H41" s="95"/>
      <c r="I41" s="95"/>
      <c r="J41" s="95"/>
      <c r="K41" s="95"/>
      <c r="L41" s="95">
        <v>50</v>
      </c>
      <c r="M41" s="97"/>
    </row>
    <row r="43" spans="1:13" ht="15.75" thickBot="1" x14ac:dyDescent="0.3">
      <c r="A43" s="7" t="s">
        <v>21</v>
      </c>
    </row>
    <row r="44" spans="1:13" ht="30.75" thickBot="1" x14ac:dyDescent="0.3">
      <c r="A44" s="90" t="s">
        <v>20</v>
      </c>
      <c r="B44" s="91" t="s">
        <v>19</v>
      </c>
      <c r="C44" s="91" t="s">
        <v>16</v>
      </c>
      <c r="D44" s="92" t="s">
        <v>0</v>
      </c>
      <c r="E44" s="91" t="s">
        <v>143</v>
      </c>
      <c r="F44" s="91" t="s">
        <v>1</v>
      </c>
      <c r="G44" s="91" t="s">
        <v>31</v>
      </c>
      <c r="H44" s="91" t="s">
        <v>32</v>
      </c>
      <c r="I44" s="91" t="s">
        <v>18</v>
      </c>
      <c r="J44" s="91" t="s">
        <v>17</v>
      </c>
      <c r="K44" s="91" t="s">
        <v>2</v>
      </c>
      <c r="L44" s="91" t="s">
        <v>29</v>
      </c>
      <c r="M44" s="93" t="s">
        <v>3</v>
      </c>
    </row>
    <row r="45" spans="1:13" x14ac:dyDescent="0.25">
      <c r="A45" s="98">
        <v>1</v>
      </c>
      <c r="B45" s="59">
        <v>1</v>
      </c>
      <c r="C45" s="59" t="s">
        <v>65</v>
      </c>
      <c r="D45" s="64" t="s">
        <v>90</v>
      </c>
      <c r="E45" s="60"/>
      <c r="F45" s="59">
        <v>1</v>
      </c>
      <c r="G45" s="59" t="s">
        <v>5</v>
      </c>
      <c r="H45" s="58"/>
      <c r="I45" s="59">
        <v>10</v>
      </c>
      <c r="J45" s="58"/>
      <c r="K45" s="58"/>
      <c r="L45" s="59">
        <v>40</v>
      </c>
      <c r="M45" s="107"/>
    </row>
    <row r="46" spans="1:13" x14ac:dyDescent="0.25">
      <c r="A46" s="99">
        <v>1</v>
      </c>
      <c r="B46" s="14">
        <v>1</v>
      </c>
      <c r="C46" s="14" t="s">
        <v>65</v>
      </c>
      <c r="D46" s="23" t="s">
        <v>91</v>
      </c>
      <c r="E46" s="15"/>
      <c r="F46" s="14">
        <v>1</v>
      </c>
      <c r="G46" s="14" t="s">
        <v>5</v>
      </c>
      <c r="H46" s="16"/>
      <c r="I46" s="14">
        <v>10</v>
      </c>
      <c r="J46" s="16"/>
      <c r="K46" s="16"/>
      <c r="L46" s="14">
        <v>40</v>
      </c>
      <c r="M46" s="100"/>
    </row>
    <row r="47" spans="1:13" x14ac:dyDescent="0.25">
      <c r="A47" s="99">
        <v>1</v>
      </c>
      <c r="B47" s="14">
        <v>2</v>
      </c>
      <c r="C47" s="14" t="s">
        <v>65</v>
      </c>
      <c r="D47" s="23" t="s">
        <v>92</v>
      </c>
      <c r="E47" s="15"/>
      <c r="F47" s="14">
        <v>1</v>
      </c>
      <c r="G47" s="14" t="s">
        <v>5</v>
      </c>
      <c r="H47" s="16"/>
      <c r="I47" s="14">
        <v>10</v>
      </c>
      <c r="J47" s="16"/>
      <c r="K47" s="16"/>
      <c r="L47" s="14">
        <v>40</v>
      </c>
      <c r="M47" s="100"/>
    </row>
    <row r="48" spans="1:13" x14ac:dyDescent="0.25">
      <c r="A48" s="99">
        <v>2</v>
      </c>
      <c r="B48" s="14">
        <v>3</v>
      </c>
      <c r="C48" s="14" t="s">
        <v>65</v>
      </c>
      <c r="D48" s="23" t="s">
        <v>93</v>
      </c>
      <c r="E48" s="15"/>
      <c r="F48" s="14">
        <v>1</v>
      </c>
      <c r="G48" s="14" t="s">
        <v>5</v>
      </c>
      <c r="H48" s="16"/>
      <c r="I48" s="14">
        <v>10</v>
      </c>
      <c r="J48" s="16"/>
      <c r="K48" s="16"/>
      <c r="L48" s="14">
        <v>40</v>
      </c>
      <c r="M48" s="100"/>
    </row>
    <row r="49" spans="1:13" x14ac:dyDescent="0.25">
      <c r="A49" s="99">
        <v>2</v>
      </c>
      <c r="B49" s="14">
        <v>3</v>
      </c>
      <c r="C49" s="14" t="s">
        <v>65</v>
      </c>
      <c r="D49" s="23" t="s">
        <v>94</v>
      </c>
      <c r="E49" s="15"/>
      <c r="F49" s="14">
        <v>1</v>
      </c>
      <c r="G49" s="14" t="s">
        <v>5</v>
      </c>
      <c r="H49" s="16"/>
      <c r="I49" s="14">
        <v>10</v>
      </c>
      <c r="J49" s="16"/>
      <c r="K49" s="16"/>
      <c r="L49" s="14">
        <v>40</v>
      </c>
      <c r="M49" s="100"/>
    </row>
    <row r="50" spans="1:13" x14ac:dyDescent="0.25">
      <c r="A50" s="99">
        <v>2</v>
      </c>
      <c r="B50" s="14">
        <v>4</v>
      </c>
      <c r="C50" s="14" t="s">
        <v>65</v>
      </c>
      <c r="D50" s="23" t="s">
        <v>95</v>
      </c>
      <c r="E50" s="15"/>
      <c r="F50" s="14">
        <v>1</v>
      </c>
      <c r="G50" s="14" t="s">
        <v>5</v>
      </c>
      <c r="H50" s="16"/>
      <c r="I50" s="14">
        <v>10</v>
      </c>
      <c r="J50" s="16"/>
      <c r="K50" s="16"/>
      <c r="L50" s="14">
        <v>40</v>
      </c>
      <c r="M50" s="100"/>
    </row>
    <row r="51" spans="1:13" x14ac:dyDescent="0.25">
      <c r="A51" s="99">
        <v>3</v>
      </c>
      <c r="B51" s="14">
        <v>5</v>
      </c>
      <c r="C51" s="14" t="s">
        <v>65</v>
      </c>
      <c r="D51" s="23" t="s">
        <v>96</v>
      </c>
      <c r="E51" s="15"/>
      <c r="F51" s="14">
        <v>1</v>
      </c>
      <c r="G51" s="14" t="s">
        <v>5</v>
      </c>
      <c r="H51" s="16"/>
      <c r="I51" s="14">
        <v>10</v>
      </c>
      <c r="J51" s="16"/>
      <c r="K51" s="16"/>
      <c r="L51" s="14">
        <v>40</v>
      </c>
      <c r="M51" s="100"/>
    </row>
    <row r="52" spans="1:13" x14ac:dyDescent="0.25">
      <c r="A52" s="99">
        <v>3</v>
      </c>
      <c r="B52" s="14">
        <v>5</v>
      </c>
      <c r="C52" s="14" t="s">
        <v>65</v>
      </c>
      <c r="D52" s="23" t="s">
        <v>97</v>
      </c>
      <c r="E52" s="15"/>
      <c r="F52" s="14">
        <v>1</v>
      </c>
      <c r="G52" s="14" t="s">
        <v>5</v>
      </c>
      <c r="H52" s="16"/>
      <c r="I52" s="14">
        <v>10</v>
      </c>
      <c r="J52" s="16"/>
      <c r="K52" s="16"/>
      <c r="L52" s="14">
        <v>40</v>
      </c>
      <c r="M52" s="100"/>
    </row>
    <row r="53" spans="1:13" ht="15.75" thickBot="1" x14ac:dyDescent="0.3">
      <c r="A53" s="136">
        <v>3</v>
      </c>
      <c r="B53" s="95">
        <v>6</v>
      </c>
      <c r="C53" s="95" t="s">
        <v>65</v>
      </c>
      <c r="D53" s="137" t="s">
        <v>98</v>
      </c>
      <c r="E53" s="139"/>
      <c r="F53" s="95">
        <v>1</v>
      </c>
      <c r="G53" s="95" t="s">
        <v>5</v>
      </c>
      <c r="H53" s="105"/>
      <c r="I53" s="95">
        <v>10</v>
      </c>
      <c r="J53" s="105"/>
      <c r="K53" s="105"/>
      <c r="L53" s="95">
        <v>40</v>
      </c>
      <c r="M53" s="106"/>
    </row>
    <row r="54" spans="1:13" hidden="1" x14ac:dyDescent="0.25">
      <c r="A54" s="31" t="s">
        <v>99</v>
      </c>
    </row>
    <row r="55" spans="1:13" hidden="1" x14ac:dyDescent="0.25">
      <c r="A55" s="31" t="s">
        <v>100</v>
      </c>
    </row>
    <row r="56" spans="1:13" hidden="1" x14ac:dyDescent="0.25">
      <c r="A56" s="31" t="s">
        <v>59</v>
      </c>
    </row>
    <row r="57" spans="1:13" hidden="1" x14ac:dyDescent="0.25">
      <c r="A57" s="32" t="s">
        <v>101</v>
      </c>
    </row>
    <row r="58" spans="1:13" hidden="1" x14ac:dyDescent="0.25">
      <c r="A58" s="31" t="s">
        <v>102</v>
      </c>
    </row>
    <row r="59" spans="1:13" hidden="1" x14ac:dyDescent="0.25">
      <c r="A59" s="31" t="s">
        <v>103</v>
      </c>
    </row>
    <row r="60" spans="1:13" hidden="1" x14ac:dyDescent="0.25">
      <c r="A60" s="31" t="s">
        <v>38</v>
      </c>
    </row>
    <row r="61" spans="1:13" hidden="1" x14ac:dyDescent="0.25">
      <c r="A61" s="31" t="s">
        <v>104</v>
      </c>
    </row>
    <row r="62" spans="1:13" hidden="1" x14ac:dyDescent="0.25">
      <c r="A62" s="31" t="s">
        <v>105</v>
      </c>
    </row>
    <row r="63" spans="1:13" hidden="1" x14ac:dyDescent="0.25">
      <c r="A63" s="31" t="s">
        <v>106</v>
      </c>
    </row>
  </sheetData>
  <sheetProtection algorithmName="SHA-512" hashValue="tPHRITCULEegzjIDQoD9TSfESlF7tO7ahlRBC1mGSu//XjMa0woMyhfuMJAMq8Y+0oNrcWS3gGBXD1yKV/TCsQ==" saltValue="UlPqvaIOMwqCwNBlPxzUyA==" spinCount="100000" sheet="1" objects="1" scenarios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3" orientation="landscape" r:id="rId1"/>
  <rowBreaks count="1" manualBreakCount="1">
    <brk id="2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Normal="100" workbookViewId="0">
      <selection activeCell="A2" sqref="A2"/>
    </sheetView>
  </sheetViews>
  <sheetFormatPr defaultRowHeight="15" x14ac:dyDescent="0.25"/>
  <cols>
    <col min="1" max="1" width="6.5703125" customWidth="1"/>
    <col min="2" max="2" width="7.85546875" customWidth="1"/>
    <col min="3" max="3" width="7.42578125" customWidth="1"/>
    <col min="4" max="4" width="41.5703125" customWidth="1"/>
    <col min="5" max="5" width="15" bestFit="1" customWidth="1"/>
    <col min="6" max="6" width="5.5703125" bestFit="1" customWidth="1"/>
    <col min="7" max="7" width="5.42578125" customWidth="1"/>
    <col min="8" max="8" width="10.140625" bestFit="1" customWidth="1"/>
    <col min="9" max="9" width="7.42578125" bestFit="1" customWidth="1"/>
    <col min="10" max="10" width="10.5703125" customWidth="1"/>
    <col min="11" max="12" width="6.42578125" bestFit="1" customWidth="1"/>
    <col min="13" max="13" width="5.85546875" bestFit="1" customWidth="1"/>
  </cols>
  <sheetData>
    <row r="1" spans="1:13" ht="15.75" x14ac:dyDescent="0.25">
      <c r="A1" s="6" t="s">
        <v>294</v>
      </c>
    </row>
    <row r="2" spans="1:13" x14ac:dyDescent="0.25">
      <c r="A2" s="31" t="s">
        <v>135</v>
      </c>
    </row>
    <row r="3" spans="1:13" x14ac:dyDescent="0.25">
      <c r="A3" s="31" t="s">
        <v>136</v>
      </c>
    </row>
    <row r="4" spans="1:13" x14ac:dyDescent="0.25">
      <c r="A4" s="33" t="s">
        <v>137</v>
      </c>
    </row>
    <row r="5" spans="1:13" ht="15.75" x14ac:dyDescent="0.25">
      <c r="A5" s="6"/>
    </row>
    <row r="6" spans="1:13" ht="15.75" thickBot="1" x14ac:dyDescent="0.3">
      <c r="A6" s="7" t="s">
        <v>30</v>
      </c>
    </row>
    <row r="7" spans="1:13" ht="30.75" thickBot="1" x14ac:dyDescent="0.3">
      <c r="A7" s="90" t="s">
        <v>20</v>
      </c>
      <c r="B7" s="91" t="s">
        <v>19</v>
      </c>
      <c r="C7" s="91" t="s">
        <v>16</v>
      </c>
      <c r="D7" s="92" t="s">
        <v>0</v>
      </c>
      <c r="E7" s="91" t="s">
        <v>310</v>
      </c>
      <c r="F7" s="91" t="s">
        <v>1</v>
      </c>
      <c r="G7" s="91" t="s">
        <v>31</v>
      </c>
      <c r="H7" s="91" t="s">
        <v>32</v>
      </c>
      <c r="I7" s="91" t="s">
        <v>18</v>
      </c>
      <c r="J7" s="91" t="s">
        <v>17</v>
      </c>
      <c r="K7" s="91" t="s">
        <v>2</v>
      </c>
      <c r="L7" s="91" t="s">
        <v>29</v>
      </c>
      <c r="M7" s="93" t="s">
        <v>3</v>
      </c>
    </row>
    <row r="8" spans="1:13" x14ac:dyDescent="0.25">
      <c r="A8" s="98">
        <v>1</v>
      </c>
      <c r="B8" s="59">
        <v>1</v>
      </c>
      <c r="C8" s="59" t="s">
        <v>107</v>
      </c>
      <c r="D8" s="52" t="s">
        <v>108</v>
      </c>
      <c r="E8" s="65" t="s">
        <v>139</v>
      </c>
      <c r="F8" s="59">
        <v>1</v>
      </c>
      <c r="G8" s="59" t="s">
        <v>5</v>
      </c>
      <c r="H8" s="59">
        <v>10</v>
      </c>
      <c r="I8" s="58"/>
      <c r="J8" s="58"/>
      <c r="K8" s="58"/>
      <c r="L8" s="58"/>
      <c r="M8" s="83">
        <v>200</v>
      </c>
    </row>
    <row r="9" spans="1:13" ht="30" x14ac:dyDescent="0.25">
      <c r="A9" s="99">
        <v>1</v>
      </c>
      <c r="B9" s="14">
        <v>2</v>
      </c>
      <c r="C9" s="14" t="s">
        <v>107</v>
      </c>
      <c r="D9" s="21" t="s">
        <v>316</v>
      </c>
      <c r="E9" s="41" t="s">
        <v>140</v>
      </c>
      <c r="F9" s="14">
        <v>1</v>
      </c>
      <c r="G9" s="14" t="s">
        <v>5</v>
      </c>
      <c r="H9" s="14">
        <v>10</v>
      </c>
      <c r="I9" s="16"/>
      <c r="J9" s="16"/>
      <c r="K9" s="16"/>
      <c r="L9" s="16"/>
      <c r="M9" s="85">
        <v>200</v>
      </c>
    </row>
    <row r="10" spans="1:13" ht="30" x14ac:dyDescent="0.25">
      <c r="A10" s="99">
        <v>2</v>
      </c>
      <c r="B10" s="14">
        <v>3</v>
      </c>
      <c r="C10" s="14" t="s">
        <v>107</v>
      </c>
      <c r="D10" s="21" t="s">
        <v>321</v>
      </c>
      <c r="E10" s="41" t="s">
        <v>140</v>
      </c>
      <c r="F10" s="14">
        <v>1</v>
      </c>
      <c r="G10" s="14" t="s">
        <v>5</v>
      </c>
      <c r="H10" s="16"/>
      <c r="I10" s="16"/>
      <c r="J10" s="28">
        <v>10</v>
      </c>
      <c r="K10" s="16"/>
      <c r="L10" s="16"/>
      <c r="M10" s="85">
        <v>200</v>
      </c>
    </row>
    <row r="11" spans="1:13" ht="30" x14ac:dyDescent="0.25">
      <c r="A11" s="99">
        <v>2</v>
      </c>
      <c r="B11" s="14">
        <v>3</v>
      </c>
      <c r="C11" s="14" t="s">
        <v>107</v>
      </c>
      <c r="D11" s="21" t="s">
        <v>322</v>
      </c>
      <c r="E11" s="41" t="s">
        <v>141</v>
      </c>
      <c r="F11" s="14">
        <v>1</v>
      </c>
      <c r="G11" s="14" t="s">
        <v>5</v>
      </c>
      <c r="H11" s="28">
        <v>20</v>
      </c>
      <c r="I11" s="16"/>
      <c r="J11" s="236"/>
      <c r="K11" s="16"/>
      <c r="L11" s="16"/>
      <c r="M11" s="85">
        <v>200</v>
      </c>
    </row>
    <row r="12" spans="1:13" ht="30" x14ac:dyDescent="0.25">
      <c r="A12" s="99">
        <v>2</v>
      </c>
      <c r="B12" s="14">
        <v>4</v>
      </c>
      <c r="C12" s="14" t="s">
        <v>107</v>
      </c>
      <c r="D12" s="276" t="s">
        <v>325</v>
      </c>
      <c r="E12" s="41" t="s">
        <v>139</v>
      </c>
      <c r="F12" s="14">
        <v>1</v>
      </c>
      <c r="G12" s="14" t="s">
        <v>5</v>
      </c>
      <c r="H12" s="14">
        <v>10</v>
      </c>
      <c r="I12" s="16"/>
      <c r="J12" s="16"/>
      <c r="K12" s="16"/>
      <c r="L12" s="16"/>
      <c r="M12" s="85">
        <v>200</v>
      </c>
    </row>
    <row r="13" spans="1:13" ht="30" x14ac:dyDescent="0.25">
      <c r="A13" s="99">
        <v>3</v>
      </c>
      <c r="B13" s="14">
        <v>5</v>
      </c>
      <c r="C13" s="14" t="s">
        <v>107</v>
      </c>
      <c r="D13" s="21" t="s">
        <v>330</v>
      </c>
      <c r="E13" s="41" t="s">
        <v>140</v>
      </c>
      <c r="F13" s="14">
        <v>1</v>
      </c>
      <c r="G13" s="14" t="s">
        <v>5</v>
      </c>
      <c r="H13" s="14">
        <v>10</v>
      </c>
      <c r="I13" s="16"/>
      <c r="J13" s="16"/>
      <c r="K13" s="16"/>
      <c r="L13" s="16"/>
      <c r="M13" s="85">
        <v>200</v>
      </c>
    </row>
    <row r="14" spans="1:13" x14ac:dyDescent="0.25">
      <c r="A14" s="99">
        <v>3</v>
      </c>
      <c r="B14" s="14">
        <v>5</v>
      </c>
      <c r="C14" s="14" t="s">
        <v>107</v>
      </c>
      <c r="D14" s="21" t="s">
        <v>109</v>
      </c>
      <c r="E14" s="41" t="s">
        <v>142</v>
      </c>
      <c r="F14" s="14">
        <v>1</v>
      </c>
      <c r="G14" s="14" t="s">
        <v>5</v>
      </c>
      <c r="H14" s="16"/>
      <c r="I14" s="16"/>
      <c r="J14" s="28">
        <v>6</v>
      </c>
      <c r="K14" s="16"/>
      <c r="L14" s="14">
        <v>20</v>
      </c>
      <c r="M14" s="100"/>
    </row>
    <row r="15" spans="1:13" x14ac:dyDescent="0.25">
      <c r="A15" s="99">
        <v>2</v>
      </c>
      <c r="B15" s="14">
        <v>4</v>
      </c>
      <c r="C15" s="14" t="s">
        <v>107</v>
      </c>
      <c r="D15" s="21" t="s">
        <v>110</v>
      </c>
      <c r="E15" s="41" t="s">
        <v>139</v>
      </c>
      <c r="F15" s="14">
        <v>1</v>
      </c>
      <c r="G15" s="14" t="s">
        <v>5</v>
      </c>
      <c r="H15" s="28">
        <v>5</v>
      </c>
      <c r="I15" s="16"/>
      <c r="J15" s="16"/>
      <c r="K15" s="16"/>
      <c r="L15" s="16"/>
      <c r="M15" s="85">
        <v>200</v>
      </c>
    </row>
    <row r="16" spans="1:13" ht="30" x14ac:dyDescent="0.25">
      <c r="A16" s="99">
        <v>2</v>
      </c>
      <c r="B16" s="14">
        <v>4</v>
      </c>
      <c r="C16" s="14" t="s">
        <v>107</v>
      </c>
      <c r="D16" s="21" t="s">
        <v>111</v>
      </c>
      <c r="E16" s="41" t="s">
        <v>141</v>
      </c>
      <c r="F16" s="14">
        <v>1</v>
      </c>
      <c r="G16" s="14" t="s">
        <v>5</v>
      </c>
      <c r="H16" s="16"/>
      <c r="I16" s="28">
        <v>15</v>
      </c>
      <c r="J16" s="16"/>
      <c r="K16" s="16"/>
      <c r="L16" s="16"/>
      <c r="M16" s="85">
        <v>200</v>
      </c>
    </row>
    <row r="17" spans="1:13" ht="30" x14ac:dyDescent="0.25">
      <c r="A17" s="99">
        <v>3</v>
      </c>
      <c r="B17" s="14">
        <v>5</v>
      </c>
      <c r="C17" s="14" t="s">
        <v>107</v>
      </c>
      <c r="D17" s="21" t="s">
        <v>112</v>
      </c>
      <c r="E17" s="233" t="s">
        <v>139</v>
      </c>
      <c r="F17" s="14">
        <v>1</v>
      </c>
      <c r="G17" s="14" t="s">
        <v>5</v>
      </c>
      <c r="H17" s="16"/>
      <c r="I17" s="16"/>
      <c r="J17" s="16"/>
      <c r="K17" s="16"/>
      <c r="L17" s="14">
        <v>25</v>
      </c>
      <c r="M17" s="100"/>
    </row>
    <row r="18" spans="1:13" ht="15.75" thickBot="1" x14ac:dyDescent="0.3">
      <c r="A18" s="101">
        <v>3</v>
      </c>
      <c r="B18" s="61">
        <v>5</v>
      </c>
      <c r="C18" s="61" t="s">
        <v>107</v>
      </c>
      <c r="D18" s="56" t="s">
        <v>113</v>
      </c>
      <c r="E18" s="269" t="s">
        <v>139</v>
      </c>
      <c r="F18" s="61">
        <v>6</v>
      </c>
      <c r="G18" s="61" t="s">
        <v>15</v>
      </c>
      <c r="H18" s="63"/>
      <c r="I18" s="63"/>
      <c r="J18" s="63"/>
      <c r="K18" s="63"/>
      <c r="L18" s="61">
        <v>125</v>
      </c>
      <c r="M18" s="102"/>
    </row>
    <row r="19" spans="1:13" ht="16.5" thickTop="1" thickBot="1" x14ac:dyDescent="0.3">
      <c r="A19" s="87"/>
      <c r="B19" s="88"/>
      <c r="C19" s="132" t="s">
        <v>107</v>
      </c>
      <c r="D19" s="127" t="s">
        <v>51</v>
      </c>
      <c r="E19" s="133"/>
      <c r="F19" s="132">
        <f>SUM(F8:F18)</f>
        <v>16</v>
      </c>
      <c r="G19" s="173">
        <v>11</v>
      </c>
      <c r="H19" s="132">
        <f>SUM(H8:H18)</f>
        <v>65</v>
      </c>
      <c r="I19" s="173">
        <f>SUM(I8:I18)</f>
        <v>15</v>
      </c>
      <c r="J19" s="173">
        <f>SUM(J8:J18)</f>
        <v>16</v>
      </c>
      <c r="K19" s="132">
        <f t="shared" ref="K19:M19" si="0">SUM(K8:K18)</f>
        <v>0</v>
      </c>
      <c r="L19" s="132">
        <f t="shared" si="0"/>
        <v>170</v>
      </c>
      <c r="M19" s="134">
        <f t="shared" si="0"/>
        <v>1600</v>
      </c>
    </row>
    <row r="21" spans="1:13" ht="16.5" customHeight="1" x14ac:dyDescent="0.25"/>
    <row r="22" spans="1:13" x14ac:dyDescent="0.25">
      <c r="A22" s="7" t="s">
        <v>21</v>
      </c>
    </row>
    <row r="23" spans="1:13" ht="15.75" thickBot="1" x14ac:dyDescent="0.3">
      <c r="A23" s="33" t="s">
        <v>138</v>
      </c>
    </row>
    <row r="24" spans="1:13" ht="30.75" thickBot="1" x14ac:dyDescent="0.3">
      <c r="A24" s="90" t="s">
        <v>20</v>
      </c>
      <c r="B24" s="91" t="s">
        <v>19</v>
      </c>
      <c r="C24" s="91" t="s">
        <v>16</v>
      </c>
      <c r="D24" s="92" t="s">
        <v>0</v>
      </c>
      <c r="E24" s="91" t="s">
        <v>310</v>
      </c>
      <c r="F24" s="91" t="s">
        <v>1</v>
      </c>
      <c r="G24" s="91" t="s">
        <v>31</v>
      </c>
      <c r="H24" s="91" t="s">
        <v>32</v>
      </c>
      <c r="I24" s="91" t="s">
        <v>18</v>
      </c>
      <c r="J24" s="91" t="s">
        <v>17</v>
      </c>
      <c r="K24" s="91" t="s">
        <v>2</v>
      </c>
      <c r="L24" s="91" t="s">
        <v>29</v>
      </c>
      <c r="M24" s="93" t="s">
        <v>3</v>
      </c>
    </row>
    <row r="25" spans="1:13" x14ac:dyDescent="0.25">
      <c r="A25" s="98">
        <v>1</v>
      </c>
      <c r="B25" s="59">
        <v>1</v>
      </c>
      <c r="C25" s="59" t="s">
        <v>107</v>
      </c>
      <c r="D25" s="64" t="s">
        <v>114</v>
      </c>
      <c r="E25" s="59"/>
      <c r="F25" s="59">
        <v>1</v>
      </c>
      <c r="G25" s="59" t="s">
        <v>5</v>
      </c>
      <c r="H25" s="59"/>
      <c r="I25" s="59">
        <v>10</v>
      </c>
      <c r="J25" s="59"/>
      <c r="K25" s="59"/>
      <c r="L25" s="59">
        <v>40</v>
      </c>
      <c r="M25" s="83"/>
    </row>
    <row r="26" spans="1:13" x14ac:dyDescent="0.25">
      <c r="A26" s="99">
        <v>1</v>
      </c>
      <c r="B26" s="14">
        <v>2</v>
      </c>
      <c r="C26" s="14" t="s">
        <v>107</v>
      </c>
      <c r="D26" s="23" t="s">
        <v>115</v>
      </c>
      <c r="E26" s="14"/>
      <c r="F26" s="59">
        <v>1</v>
      </c>
      <c r="G26" s="14" t="s">
        <v>5</v>
      </c>
      <c r="H26" s="14"/>
      <c r="I26" s="14">
        <v>10</v>
      </c>
      <c r="J26" s="14"/>
      <c r="K26" s="14"/>
      <c r="L26" s="14">
        <v>40</v>
      </c>
      <c r="M26" s="85"/>
    </row>
    <row r="27" spans="1:13" x14ac:dyDescent="0.25">
      <c r="A27" s="99">
        <v>2</v>
      </c>
      <c r="B27" s="14">
        <v>3</v>
      </c>
      <c r="C27" s="14" t="s">
        <v>107</v>
      </c>
      <c r="D27" s="23" t="s">
        <v>116</v>
      </c>
      <c r="E27" s="14"/>
      <c r="F27" s="59">
        <v>1</v>
      </c>
      <c r="G27" s="14" t="s">
        <v>5</v>
      </c>
      <c r="H27" s="14"/>
      <c r="I27" s="14">
        <v>10</v>
      </c>
      <c r="J27" s="14"/>
      <c r="K27" s="14"/>
      <c r="L27" s="14">
        <v>40</v>
      </c>
      <c r="M27" s="85"/>
    </row>
    <row r="28" spans="1:13" x14ac:dyDescent="0.25">
      <c r="A28" s="99">
        <v>2</v>
      </c>
      <c r="B28" s="14">
        <v>4</v>
      </c>
      <c r="C28" s="14" t="s">
        <v>107</v>
      </c>
      <c r="D28" s="23" t="s">
        <v>117</v>
      </c>
      <c r="E28" s="14"/>
      <c r="F28" s="59">
        <v>1</v>
      </c>
      <c r="G28" s="14" t="s">
        <v>5</v>
      </c>
      <c r="H28" s="14"/>
      <c r="I28" s="14">
        <v>10</v>
      </c>
      <c r="J28" s="14"/>
      <c r="K28" s="14"/>
      <c r="L28" s="14">
        <v>40</v>
      </c>
      <c r="M28" s="85"/>
    </row>
    <row r="29" spans="1:13" ht="15.75" thickBot="1" x14ac:dyDescent="0.3">
      <c r="A29" s="136">
        <v>3</v>
      </c>
      <c r="B29" s="95">
        <v>5</v>
      </c>
      <c r="C29" s="95" t="s">
        <v>107</v>
      </c>
      <c r="D29" s="137" t="s">
        <v>118</v>
      </c>
      <c r="E29" s="95"/>
      <c r="F29" s="95">
        <v>1</v>
      </c>
      <c r="G29" s="95" t="s">
        <v>5</v>
      </c>
      <c r="H29" s="95"/>
      <c r="I29" s="95">
        <v>10</v>
      </c>
      <c r="J29" s="95"/>
      <c r="K29" s="95"/>
      <c r="L29" s="95">
        <v>40</v>
      </c>
      <c r="M29" s="97"/>
    </row>
    <row r="31" spans="1:13" hidden="1" x14ac:dyDescent="0.25">
      <c r="A31" s="31" t="s">
        <v>119</v>
      </c>
    </row>
    <row r="32" spans="1:13" hidden="1" x14ac:dyDescent="0.25">
      <c r="A32" s="31" t="s">
        <v>120</v>
      </c>
    </row>
    <row r="33" spans="1:1" hidden="1" x14ac:dyDescent="0.25">
      <c r="A33" s="31" t="s">
        <v>121</v>
      </c>
    </row>
    <row r="34" spans="1:1" hidden="1" x14ac:dyDescent="0.25">
      <c r="A34" s="32" t="s">
        <v>122</v>
      </c>
    </row>
    <row r="35" spans="1:1" hidden="1" x14ac:dyDescent="0.25">
      <c r="A35" s="31" t="s">
        <v>123</v>
      </c>
    </row>
    <row r="36" spans="1:1" hidden="1" x14ac:dyDescent="0.25">
      <c r="A36" s="31" t="s">
        <v>124</v>
      </c>
    </row>
    <row r="37" spans="1:1" hidden="1" x14ac:dyDescent="0.25">
      <c r="A37" s="31" t="s">
        <v>125</v>
      </c>
    </row>
    <row r="38" spans="1:1" hidden="1" x14ac:dyDescent="0.25">
      <c r="A38" s="31" t="s">
        <v>126</v>
      </c>
    </row>
    <row r="39" spans="1:1" hidden="1" x14ac:dyDescent="0.25">
      <c r="A39" s="31" t="s">
        <v>127</v>
      </c>
    </row>
    <row r="40" spans="1:1" x14ac:dyDescent="0.25">
      <c r="A40" s="17"/>
    </row>
    <row r="41" spans="1:1" x14ac:dyDescent="0.25">
      <c r="A41" s="17"/>
    </row>
    <row r="42" spans="1:1" x14ac:dyDescent="0.25">
      <c r="A42" s="32"/>
    </row>
    <row r="43" spans="1:1" x14ac:dyDescent="0.25">
      <c r="A43" s="17"/>
    </row>
    <row r="44" spans="1:1" x14ac:dyDescent="0.25">
      <c r="A44" s="32"/>
    </row>
    <row r="45" spans="1:1" x14ac:dyDescent="0.25">
      <c r="A45" s="31"/>
    </row>
    <row r="46" spans="1:1" x14ac:dyDescent="0.25">
      <c r="A46" s="33"/>
    </row>
    <row r="47" spans="1:1" x14ac:dyDescent="0.25">
      <c r="A47" s="33"/>
    </row>
  </sheetData>
  <sheetProtection algorithmName="SHA-512" hashValue="nZxdgFclL1A1/FeQxTG2lEqqN2AzStZoKZB1qn2w/jGQZd+wrGiXi5Cg2qQNl/kqHNO4i9oXFXxpaTyp/C27kw==" saltValue="iIptMU4TM1wJGUgxNlZ8eg==" spinCount="100000" sheet="1" objects="1" scenarios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3" orientation="landscape" r:id="rId1"/>
  <rowBreaks count="1" manualBreakCount="1">
    <brk id="2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zoomScaleNormal="100" workbookViewId="0">
      <selection activeCell="A2" sqref="A2"/>
    </sheetView>
  </sheetViews>
  <sheetFormatPr defaultRowHeight="15" x14ac:dyDescent="0.25"/>
  <cols>
    <col min="1" max="1" width="6.85546875" style="3" customWidth="1"/>
    <col min="2" max="2" width="8.7109375" style="3" customWidth="1"/>
    <col min="3" max="3" width="7.85546875" bestFit="1" customWidth="1"/>
    <col min="4" max="4" width="41.42578125" customWidth="1"/>
    <col min="5" max="5" width="15.7109375" customWidth="1"/>
    <col min="6" max="6" width="5.5703125" style="3" bestFit="1" customWidth="1"/>
    <col min="7" max="7" width="5" style="3" bestFit="1" customWidth="1"/>
    <col min="8" max="8" width="10.140625" style="3" bestFit="1" customWidth="1"/>
    <col min="9" max="9" width="7.42578125" style="3" bestFit="1" customWidth="1"/>
    <col min="10" max="10" width="9.85546875" style="3" bestFit="1" customWidth="1"/>
    <col min="11" max="12" width="6.42578125" style="3" bestFit="1" customWidth="1"/>
    <col min="13" max="13" width="5.85546875" style="3" bestFit="1" customWidth="1"/>
  </cols>
  <sheetData>
    <row r="1" spans="1:13" ht="15.75" x14ac:dyDescent="0.25">
      <c r="A1" s="72" t="s">
        <v>314</v>
      </c>
    </row>
    <row r="2" spans="1:13" x14ac:dyDescent="0.25">
      <c r="A2" s="73" t="s">
        <v>129</v>
      </c>
    </row>
    <row r="3" spans="1:13" x14ac:dyDescent="0.25">
      <c r="A3" s="73" t="s">
        <v>150</v>
      </c>
    </row>
    <row r="4" spans="1:13" x14ac:dyDescent="0.25">
      <c r="A4" s="73" t="s">
        <v>315</v>
      </c>
    </row>
    <row r="5" spans="1:13" x14ac:dyDescent="0.25">
      <c r="A5" s="74"/>
    </row>
    <row r="6" spans="1:13" ht="15.75" thickBot="1" x14ac:dyDescent="0.3">
      <c r="A6" s="75" t="s">
        <v>43</v>
      </c>
    </row>
    <row r="7" spans="1:13" ht="30.75" thickBot="1" x14ac:dyDescent="0.3">
      <c r="A7" s="90" t="s">
        <v>20</v>
      </c>
      <c r="B7" s="91" t="s">
        <v>19</v>
      </c>
      <c r="C7" s="91" t="s">
        <v>16</v>
      </c>
      <c r="D7" s="92" t="s">
        <v>0</v>
      </c>
      <c r="E7" s="91" t="s">
        <v>310</v>
      </c>
      <c r="F7" s="91" t="s">
        <v>1</v>
      </c>
      <c r="G7" s="91" t="s">
        <v>31</v>
      </c>
      <c r="H7" s="91" t="s">
        <v>32</v>
      </c>
      <c r="I7" s="227" t="s">
        <v>18</v>
      </c>
      <c r="J7" s="227" t="s">
        <v>17</v>
      </c>
      <c r="K7" s="91" t="s">
        <v>2</v>
      </c>
      <c r="L7" s="91" t="s">
        <v>29</v>
      </c>
      <c r="M7" s="93" t="s">
        <v>3</v>
      </c>
    </row>
    <row r="8" spans="1:13" x14ac:dyDescent="0.25">
      <c r="A8" s="130">
        <v>2</v>
      </c>
      <c r="B8" s="65">
        <v>3</v>
      </c>
      <c r="C8" s="65" t="s">
        <v>151</v>
      </c>
      <c r="D8" s="52" t="s">
        <v>317</v>
      </c>
      <c r="E8" s="65" t="s">
        <v>149</v>
      </c>
      <c r="F8" s="65">
        <v>2</v>
      </c>
      <c r="G8" s="65" t="s">
        <v>5</v>
      </c>
      <c r="H8" s="66"/>
      <c r="I8" s="66"/>
      <c r="J8" s="234">
        <v>10</v>
      </c>
      <c r="K8" s="66"/>
      <c r="L8" s="66"/>
      <c r="M8" s="131">
        <v>400</v>
      </c>
    </row>
    <row r="9" spans="1:13" x14ac:dyDescent="0.25">
      <c r="A9" s="120">
        <v>2</v>
      </c>
      <c r="B9" s="41">
        <v>3</v>
      </c>
      <c r="C9" s="41" t="s">
        <v>151</v>
      </c>
      <c r="D9" s="21" t="s">
        <v>243</v>
      </c>
      <c r="E9" s="41" t="s">
        <v>149</v>
      </c>
      <c r="F9" s="41">
        <v>1</v>
      </c>
      <c r="G9" s="41" t="s">
        <v>5</v>
      </c>
      <c r="H9" s="233">
        <v>10</v>
      </c>
      <c r="I9" s="45"/>
      <c r="J9" s="45"/>
      <c r="K9" s="41">
        <v>10</v>
      </c>
      <c r="L9" s="45"/>
      <c r="M9" s="121">
        <v>200</v>
      </c>
    </row>
    <row r="10" spans="1:13" x14ac:dyDescent="0.25">
      <c r="A10" s="120">
        <v>2</v>
      </c>
      <c r="B10" s="41">
        <v>4</v>
      </c>
      <c r="C10" s="41" t="s">
        <v>151</v>
      </c>
      <c r="D10" s="21" t="s">
        <v>245</v>
      </c>
      <c r="E10" s="41" t="s">
        <v>149</v>
      </c>
      <c r="F10" s="41">
        <v>1</v>
      </c>
      <c r="G10" s="41" t="s">
        <v>5</v>
      </c>
      <c r="H10" s="233">
        <v>5</v>
      </c>
      <c r="I10" s="45"/>
      <c r="J10" s="45"/>
      <c r="K10" s="41">
        <v>10</v>
      </c>
      <c r="L10" s="45"/>
      <c r="M10" s="121">
        <v>200</v>
      </c>
    </row>
    <row r="11" spans="1:13" x14ac:dyDescent="0.25">
      <c r="A11" s="120">
        <v>3</v>
      </c>
      <c r="B11" s="41">
        <v>5</v>
      </c>
      <c r="C11" s="41" t="s">
        <v>151</v>
      </c>
      <c r="D11" s="21" t="s">
        <v>152</v>
      </c>
      <c r="E11" s="288" t="s">
        <v>309</v>
      </c>
      <c r="F11" s="41">
        <v>1</v>
      </c>
      <c r="G11" s="41" t="s">
        <v>5</v>
      </c>
      <c r="H11" s="45"/>
      <c r="I11" s="233">
        <v>10</v>
      </c>
      <c r="J11" s="45"/>
      <c r="K11" s="41">
        <v>10</v>
      </c>
      <c r="L11" s="45"/>
      <c r="M11" s="121">
        <v>200</v>
      </c>
    </row>
    <row r="12" spans="1:13" x14ac:dyDescent="0.25">
      <c r="A12" s="120">
        <v>3</v>
      </c>
      <c r="B12" s="41">
        <v>6</v>
      </c>
      <c r="C12" s="41" t="s">
        <v>151</v>
      </c>
      <c r="D12" s="21" t="s">
        <v>153</v>
      </c>
      <c r="E12" s="289"/>
      <c r="F12" s="41">
        <v>1</v>
      </c>
      <c r="G12" s="41" t="s">
        <v>5</v>
      </c>
      <c r="H12" s="45"/>
      <c r="I12" s="233">
        <v>10</v>
      </c>
      <c r="J12" s="45"/>
      <c r="K12" s="45"/>
      <c r="L12" s="45"/>
      <c r="M12" s="121">
        <v>200</v>
      </c>
    </row>
    <row r="13" spans="1:13" ht="27.6" customHeight="1" x14ac:dyDescent="0.25">
      <c r="A13" s="120">
        <v>4</v>
      </c>
      <c r="B13" s="41">
        <v>7</v>
      </c>
      <c r="C13" s="41" t="s">
        <v>151</v>
      </c>
      <c r="D13" s="21" t="s">
        <v>154</v>
      </c>
      <c r="E13" s="290"/>
      <c r="F13" s="41">
        <v>1</v>
      </c>
      <c r="G13" s="41" t="s">
        <v>5</v>
      </c>
      <c r="H13" s="45"/>
      <c r="I13" s="45"/>
      <c r="J13" s="233">
        <v>15</v>
      </c>
      <c r="K13" s="45"/>
      <c r="L13" s="45"/>
      <c r="M13" s="121">
        <v>200</v>
      </c>
    </row>
    <row r="14" spans="1:13" x14ac:dyDescent="0.25">
      <c r="A14" s="120">
        <v>4</v>
      </c>
      <c r="B14" s="41">
        <v>7</v>
      </c>
      <c r="C14" s="41" t="s">
        <v>151</v>
      </c>
      <c r="D14" s="21" t="s">
        <v>250</v>
      </c>
      <c r="E14" s="41" t="s">
        <v>144</v>
      </c>
      <c r="F14" s="41">
        <v>1</v>
      </c>
      <c r="G14" s="41" t="s">
        <v>5</v>
      </c>
      <c r="H14" s="45"/>
      <c r="I14" s="45"/>
      <c r="J14" s="233">
        <v>10</v>
      </c>
      <c r="K14" s="45"/>
      <c r="L14" s="41">
        <v>15</v>
      </c>
      <c r="M14" s="122"/>
    </row>
    <row r="15" spans="1:13" x14ac:dyDescent="0.25">
      <c r="A15" s="120">
        <v>4</v>
      </c>
      <c r="B15" s="41">
        <v>7</v>
      </c>
      <c r="C15" s="41" t="s">
        <v>151</v>
      </c>
      <c r="D15" s="21" t="s">
        <v>251</v>
      </c>
      <c r="E15" s="41" t="s">
        <v>261</v>
      </c>
      <c r="F15" s="41">
        <v>1</v>
      </c>
      <c r="G15" s="41" t="s">
        <v>5</v>
      </c>
      <c r="H15" s="41">
        <v>10</v>
      </c>
      <c r="I15" s="45"/>
      <c r="J15" s="45"/>
      <c r="K15" s="45"/>
      <c r="L15" s="45"/>
      <c r="M15" s="121">
        <v>200</v>
      </c>
    </row>
    <row r="16" spans="1:13" ht="15" customHeight="1" x14ac:dyDescent="0.25">
      <c r="A16" s="120">
        <v>4</v>
      </c>
      <c r="B16" s="41">
        <v>7</v>
      </c>
      <c r="C16" s="41" t="s">
        <v>151</v>
      </c>
      <c r="D16" s="21" t="s">
        <v>155</v>
      </c>
      <c r="E16" s="233" t="s">
        <v>144</v>
      </c>
      <c r="F16" s="41">
        <v>1</v>
      </c>
      <c r="G16" s="41" t="s">
        <v>5</v>
      </c>
      <c r="H16" s="45"/>
      <c r="I16" s="45"/>
      <c r="J16" s="45"/>
      <c r="K16" s="45"/>
      <c r="L16" s="41">
        <v>25</v>
      </c>
      <c r="M16" s="122"/>
    </row>
    <row r="17" spans="1:13" ht="15.75" thickBot="1" x14ac:dyDescent="0.3">
      <c r="A17" s="123">
        <v>4</v>
      </c>
      <c r="B17" s="67">
        <v>7</v>
      </c>
      <c r="C17" s="67" t="s">
        <v>151</v>
      </c>
      <c r="D17" s="56" t="s">
        <v>156</v>
      </c>
      <c r="E17" s="269" t="s">
        <v>144</v>
      </c>
      <c r="F17" s="67">
        <v>6</v>
      </c>
      <c r="G17" s="67" t="s">
        <v>15</v>
      </c>
      <c r="H17" s="62"/>
      <c r="I17" s="62"/>
      <c r="J17" s="62"/>
      <c r="K17" s="62"/>
      <c r="L17" s="67">
        <v>125</v>
      </c>
      <c r="M17" s="124"/>
    </row>
    <row r="18" spans="1:13" ht="16.5" thickTop="1" thickBot="1" x14ac:dyDescent="0.3">
      <c r="A18" s="125"/>
      <c r="B18" s="126"/>
      <c r="C18" s="126" t="s">
        <v>151</v>
      </c>
      <c r="D18" s="127" t="s">
        <v>51</v>
      </c>
      <c r="E18" s="128"/>
      <c r="F18" s="126">
        <f>SUM(F8:F17)</f>
        <v>16</v>
      </c>
      <c r="G18" s="174">
        <v>9</v>
      </c>
      <c r="H18" s="126">
        <f>SUM(H8:H17)</f>
        <v>25</v>
      </c>
      <c r="I18" s="174">
        <f t="shared" ref="I18:M18" si="0">SUM(I8:I17)</f>
        <v>20</v>
      </c>
      <c r="J18" s="174">
        <f t="shared" si="0"/>
        <v>35</v>
      </c>
      <c r="K18" s="126">
        <f t="shared" si="0"/>
        <v>30</v>
      </c>
      <c r="L18" s="126">
        <f t="shared" si="0"/>
        <v>165</v>
      </c>
      <c r="M18" s="129">
        <f t="shared" si="0"/>
        <v>1600</v>
      </c>
    </row>
    <row r="19" spans="1:13" s="9" customFormat="1" x14ac:dyDescent="0.25">
      <c r="A19" s="51"/>
      <c r="B19" s="51"/>
      <c r="F19" s="51"/>
      <c r="G19" s="51"/>
      <c r="H19" s="51"/>
      <c r="I19" s="51"/>
      <c r="J19" s="51"/>
      <c r="K19" s="51"/>
      <c r="L19" s="51"/>
      <c r="M19" s="51"/>
    </row>
    <row r="20" spans="1:13" ht="15.75" thickBot="1" x14ac:dyDescent="0.3">
      <c r="A20" s="49" t="s">
        <v>21</v>
      </c>
      <c r="B20" s="51"/>
      <c r="C20" s="9"/>
      <c r="D20" s="9"/>
      <c r="E20" s="9"/>
      <c r="F20" s="51"/>
      <c r="G20" s="51"/>
      <c r="H20" s="51"/>
      <c r="I20" s="51"/>
      <c r="J20" s="51"/>
      <c r="K20" s="51"/>
      <c r="L20" s="51"/>
      <c r="M20" s="51"/>
    </row>
    <row r="21" spans="1:13" ht="30.75" thickBot="1" x14ac:dyDescent="0.3">
      <c r="A21" s="90" t="s">
        <v>20</v>
      </c>
      <c r="B21" s="91" t="s">
        <v>19</v>
      </c>
      <c r="C21" s="91" t="s">
        <v>16</v>
      </c>
      <c r="D21" s="92" t="s">
        <v>0</v>
      </c>
      <c r="E21" s="91" t="s">
        <v>310</v>
      </c>
      <c r="F21" s="91" t="s">
        <v>1</v>
      </c>
      <c r="G21" s="91" t="s">
        <v>31</v>
      </c>
      <c r="H21" s="91" t="s">
        <v>32</v>
      </c>
      <c r="I21" s="91" t="s">
        <v>18</v>
      </c>
      <c r="J21" s="91" t="s">
        <v>17</v>
      </c>
      <c r="K21" s="91" t="s">
        <v>2</v>
      </c>
      <c r="L21" s="91" t="s">
        <v>29</v>
      </c>
      <c r="M21" s="93" t="s">
        <v>3</v>
      </c>
    </row>
    <row r="22" spans="1:13" x14ac:dyDescent="0.25">
      <c r="A22" s="115">
        <v>2</v>
      </c>
      <c r="B22" s="116">
        <v>3</v>
      </c>
      <c r="C22" s="116" t="s">
        <v>151</v>
      </c>
      <c r="D22" s="117" t="s">
        <v>157</v>
      </c>
      <c r="E22" s="118"/>
      <c r="F22" s="116">
        <v>1</v>
      </c>
      <c r="G22" s="116" t="s">
        <v>5</v>
      </c>
      <c r="H22" s="116"/>
      <c r="I22" s="116">
        <v>10</v>
      </c>
      <c r="J22" s="116"/>
      <c r="K22" s="116"/>
      <c r="L22" s="116">
        <v>40</v>
      </c>
      <c r="M22" s="119"/>
    </row>
    <row r="23" spans="1:13" x14ac:dyDescent="0.25">
      <c r="A23" s="108">
        <v>2</v>
      </c>
      <c r="B23" s="48">
        <v>3</v>
      </c>
      <c r="C23" s="48" t="s">
        <v>151</v>
      </c>
      <c r="D23" s="50" t="s">
        <v>158</v>
      </c>
      <c r="E23" s="47"/>
      <c r="F23" s="116">
        <v>1</v>
      </c>
      <c r="G23" s="48" t="s">
        <v>5</v>
      </c>
      <c r="H23" s="48"/>
      <c r="I23" s="48">
        <v>10</v>
      </c>
      <c r="J23" s="48"/>
      <c r="K23" s="48"/>
      <c r="L23" s="48">
        <v>40</v>
      </c>
      <c r="M23" s="109"/>
    </row>
    <row r="24" spans="1:13" x14ac:dyDescent="0.25">
      <c r="A24" s="108">
        <v>2</v>
      </c>
      <c r="B24" s="48">
        <v>4</v>
      </c>
      <c r="C24" s="48" t="s">
        <v>151</v>
      </c>
      <c r="D24" s="50" t="s">
        <v>159</v>
      </c>
      <c r="E24" s="47"/>
      <c r="F24" s="116">
        <v>1</v>
      </c>
      <c r="G24" s="48" t="s">
        <v>5</v>
      </c>
      <c r="H24" s="48"/>
      <c r="I24" s="48">
        <v>10</v>
      </c>
      <c r="J24" s="48"/>
      <c r="K24" s="48"/>
      <c r="L24" s="48">
        <v>40</v>
      </c>
      <c r="M24" s="109"/>
    </row>
    <row r="25" spans="1:13" x14ac:dyDescent="0.25">
      <c r="A25" s="108">
        <v>3</v>
      </c>
      <c r="B25" s="48">
        <v>5</v>
      </c>
      <c r="C25" s="48" t="s">
        <v>151</v>
      </c>
      <c r="D25" s="50" t="s">
        <v>160</v>
      </c>
      <c r="E25" s="47"/>
      <c r="F25" s="116">
        <v>1</v>
      </c>
      <c r="G25" s="48" t="s">
        <v>5</v>
      </c>
      <c r="H25" s="48"/>
      <c r="I25" s="48">
        <v>10</v>
      </c>
      <c r="J25" s="48"/>
      <c r="K25" s="48"/>
      <c r="L25" s="48">
        <v>40</v>
      </c>
      <c r="M25" s="109"/>
    </row>
    <row r="26" spans="1:13" x14ac:dyDescent="0.25">
      <c r="A26" s="108">
        <v>3</v>
      </c>
      <c r="B26" s="48">
        <v>6</v>
      </c>
      <c r="C26" s="48" t="s">
        <v>151</v>
      </c>
      <c r="D26" s="50" t="s">
        <v>161</v>
      </c>
      <c r="E26" s="47"/>
      <c r="F26" s="116">
        <v>1</v>
      </c>
      <c r="G26" s="48" t="s">
        <v>5</v>
      </c>
      <c r="H26" s="48"/>
      <c r="I26" s="48">
        <v>10</v>
      </c>
      <c r="J26" s="48"/>
      <c r="K26" s="48"/>
      <c r="L26" s="48">
        <v>40</v>
      </c>
      <c r="M26" s="109"/>
    </row>
    <row r="27" spans="1:13" x14ac:dyDescent="0.25">
      <c r="A27" s="108">
        <v>3</v>
      </c>
      <c r="B27" s="48">
        <v>6</v>
      </c>
      <c r="C27" s="48" t="s">
        <v>151</v>
      </c>
      <c r="D27" s="50" t="s">
        <v>162</v>
      </c>
      <c r="E27" s="47"/>
      <c r="F27" s="116">
        <v>1</v>
      </c>
      <c r="G27" s="48" t="s">
        <v>5</v>
      </c>
      <c r="H27" s="48"/>
      <c r="I27" s="48">
        <v>10</v>
      </c>
      <c r="J27" s="48"/>
      <c r="K27" s="48"/>
      <c r="L27" s="48">
        <v>40</v>
      </c>
      <c r="M27" s="109"/>
    </row>
    <row r="28" spans="1:13" x14ac:dyDescent="0.25">
      <c r="A28" s="108">
        <v>4</v>
      </c>
      <c r="B28" s="48">
        <v>7</v>
      </c>
      <c r="C28" s="48" t="s">
        <v>151</v>
      </c>
      <c r="D28" s="50" t="s">
        <v>163</v>
      </c>
      <c r="E28" s="47"/>
      <c r="F28" s="116">
        <v>1</v>
      </c>
      <c r="G28" s="48" t="s">
        <v>5</v>
      </c>
      <c r="H28" s="48"/>
      <c r="I28" s="48">
        <v>10</v>
      </c>
      <c r="J28" s="48"/>
      <c r="K28" s="48"/>
      <c r="L28" s="48">
        <v>40</v>
      </c>
      <c r="M28" s="109"/>
    </row>
    <row r="29" spans="1:13" x14ac:dyDescent="0.25">
      <c r="A29" s="108">
        <v>4</v>
      </c>
      <c r="B29" s="48">
        <v>7</v>
      </c>
      <c r="C29" s="48" t="s">
        <v>151</v>
      </c>
      <c r="D29" s="50" t="s">
        <v>164</v>
      </c>
      <c r="E29" s="47"/>
      <c r="F29" s="116">
        <v>1</v>
      </c>
      <c r="G29" s="48" t="s">
        <v>5</v>
      </c>
      <c r="H29" s="48"/>
      <c r="I29" s="48">
        <v>10</v>
      </c>
      <c r="J29" s="48"/>
      <c r="K29" s="48"/>
      <c r="L29" s="48">
        <v>40</v>
      </c>
      <c r="M29" s="109"/>
    </row>
    <row r="30" spans="1:13" ht="15.75" thickBot="1" x14ac:dyDescent="0.3">
      <c r="A30" s="110">
        <v>4</v>
      </c>
      <c r="B30" s="111">
        <v>7</v>
      </c>
      <c r="C30" s="111" t="s">
        <v>151</v>
      </c>
      <c r="D30" s="112" t="s">
        <v>165</v>
      </c>
      <c r="E30" s="113"/>
      <c r="F30" s="111">
        <v>1</v>
      </c>
      <c r="G30" s="111" t="s">
        <v>5</v>
      </c>
      <c r="H30" s="111"/>
      <c r="I30" s="111">
        <v>10</v>
      </c>
      <c r="J30" s="111"/>
      <c r="K30" s="111"/>
      <c r="L30" s="111">
        <v>40</v>
      </c>
      <c r="M30" s="114"/>
    </row>
    <row r="32" spans="1:13" hidden="1" x14ac:dyDescent="0.25">
      <c r="A32" s="76" t="s">
        <v>268</v>
      </c>
    </row>
    <row r="33" spans="1:1" hidden="1" x14ac:dyDescent="0.25">
      <c r="A33" s="20" t="s">
        <v>312</v>
      </c>
    </row>
    <row r="34" spans="1:1" hidden="1" x14ac:dyDescent="0.25">
      <c r="A34" s="20" t="s">
        <v>262</v>
      </c>
    </row>
    <row r="35" spans="1:1" hidden="1" x14ac:dyDescent="0.25">
      <c r="A35" s="20" t="s">
        <v>263</v>
      </c>
    </row>
    <row r="36" spans="1:1" hidden="1" x14ac:dyDescent="0.25">
      <c r="A36" s="20" t="s">
        <v>264</v>
      </c>
    </row>
    <row r="37" spans="1:1" hidden="1" x14ac:dyDescent="0.25">
      <c r="A37" s="20" t="s">
        <v>265</v>
      </c>
    </row>
    <row r="38" spans="1:1" hidden="1" x14ac:dyDescent="0.25">
      <c r="A38" s="20" t="s">
        <v>266</v>
      </c>
    </row>
    <row r="39" spans="1:1" hidden="1" x14ac:dyDescent="0.25">
      <c r="A39" s="20" t="s">
        <v>311</v>
      </c>
    </row>
    <row r="40" spans="1:1" hidden="1" x14ac:dyDescent="0.25">
      <c r="A40" s="20" t="s">
        <v>267</v>
      </c>
    </row>
    <row r="41" spans="1:1" hidden="1" x14ac:dyDescent="0.25">
      <c r="A41" s="20"/>
    </row>
    <row r="42" spans="1:1" hidden="1" x14ac:dyDescent="0.25">
      <c r="A42" s="20" t="s">
        <v>166</v>
      </c>
    </row>
    <row r="43" spans="1:1" hidden="1" x14ac:dyDescent="0.25">
      <c r="A43" s="20" t="s">
        <v>100</v>
      </c>
    </row>
    <row r="44" spans="1:1" hidden="1" x14ac:dyDescent="0.25">
      <c r="A44" s="20" t="s">
        <v>167</v>
      </c>
    </row>
    <row r="45" spans="1:1" hidden="1" x14ac:dyDescent="0.25">
      <c r="A45" s="20" t="s">
        <v>168</v>
      </c>
    </row>
    <row r="46" spans="1:1" hidden="1" x14ac:dyDescent="0.25">
      <c r="A46" s="20" t="s">
        <v>169</v>
      </c>
    </row>
    <row r="47" spans="1:1" hidden="1" x14ac:dyDescent="0.25">
      <c r="A47" s="20" t="s">
        <v>170</v>
      </c>
    </row>
    <row r="48" spans="1:1" hidden="1" x14ac:dyDescent="0.25">
      <c r="A48" s="20" t="s">
        <v>171</v>
      </c>
    </row>
    <row r="49" spans="1:1" hidden="1" x14ac:dyDescent="0.25">
      <c r="A49" s="20" t="s">
        <v>172</v>
      </c>
    </row>
    <row r="50" spans="1:1" hidden="1" x14ac:dyDescent="0.25">
      <c r="A50" s="20" t="s">
        <v>173</v>
      </c>
    </row>
  </sheetData>
  <sheetProtection algorithmName="SHA-512" hashValue="Gsr+VAn9//h98JIsud3zell8nCavh0vbPy9/VYAGRBf7795xiC3n16YzmN4J6jJyL7a6at5lZuCFGaRjy5WiKw==" saltValue="89ZhhkCewv3tBZ54tQvYNA==" spinCount="100000" sheet="1" objects="1" scenarios="1"/>
  <mergeCells count="1">
    <mergeCell ref="E11:E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3" orientation="landscape" r:id="rId1"/>
  <rowBreaks count="1" manualBreakCount="1">
    <brk id="1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7" style="30" customWidth="1"/>
    <col min="2" max="2" width="8.42578125" style="30" bestFit="1" customWidth="1"/>
    <col min="3" max="3" width="7.85546875" style="30" bestFit="1" customWidth="1"/>
    <col min="4" max="4" width="33.140625" style="30" customWidth="1"/>
    <col min="5" max="5" width="23.5703125" style="37" bestFit="1" customWidth="1"/>
    <col min="6" max="6" width="5.5703125" style="37" bestFit="1" customWidth="1"/>
    <col min="7" max="7" width="5" style="37" bestFit="1" customWidth="1"/>
    <col min="8" max="8" width="10.42578125" style="37" customWidth="1"/>
    <col min="9" max="9" width="7.42578125" style="37" bestFit="1" customWidth="1"/>
    <col min="10" max="10" width="9.85546875" style="37" bestFit="1" customWidth="1"/>
    <col min="11" max="12" width="6.42578125" style="37" bestFit="1" customWidth="1"/>
    <col min="13" max="13" width="5.85546875" style="37" bestFit="1" customWidth="1"/>
    <col min="14" max="16384" width="9.140625" style="30"/>
  </cols>
  <sheetData>
    <row r="1" spans="1:13" ht="15.75" x14ac:dyDescent="0.25">
      <c r="A1" s="201" t="s">
        <v>174</v>
      </c>
    </row>
    <row r="2" spans="1:13" x14ac:dyDescent="0.25">
      <c r="A2" s="30" t="s">
        <v>274</v>
      </c>
    </row>
    <row r="3" spans="1:13" x14ac:dyDescent="0.25">
      <c r="A3" s="30" t="s">
        <v>275</v>
      </c>
    </row>
    <row r="4" spans="1:13" x14ac:dyDescent="0.25">
      <c r="A4" s="30" t="s">
        <v>276</v>
      </c>
    </row>
    <row r="6" spans="1:13" ht="15.75" thickBot="1" x14ac:dyDescent="0.3">
      <c r="A6" s="38" t="s">
        <v>43</v>
      </c>
    </row>
    <row r="7" spans="1:13" ht="30.75" thickBot="1" x14ac:dyDescent="0.3">
      <c r="A7" s="90" t="s">
        <v>20</v>
      </c>
      <c r="B7" s="91" t="s">
        <v>19</v>
      </c>
      <c r="C7" s="91" t="s">
        <v>16</v>
      </c>
      <c r="D7" s="92" t="s">
        <v>0</v>
      </c>
      <c r="E7" s="91" t="s">
        <v>310</v>
      </c>
      <c r="F7" s="91" t="s">
        <v>1</v>
      </c>
      <c r="G7" s="91" t="s">
        <v>31</v>
      </c>
      <c r="H7" s="91" t="s">
        <v>32</v>
      </c>
      <c r="I7" s="91" t="s">
        <v>18</v>
      </c>
      <c r="J7" s="91" t="s">
        <v>17</v>
      </c>
      <c r="K7" s="91" t="s">
        <v>2</v>
      </c>
      <c r="L7" s="91" t="s">
        <v>29</v>
      </c>
      <c r="M7" s="93" t="s">
        <v>3</v>
      </c>
    </row>
    <row r="8" spans="1:13" x14ac:dyDescent="0.25">
      <c r="A8" s="98">
        <v>1</v>
      </c>
      <c r="B8" s="59">
        <v>1</v>
      </c>
      <c r="C8" s="59" t="s">
        <v>175</v>
      </c>
      <c r="D8" s="70" t="s">
        <v>235</v>
      </c>
      <c r="E8" s="59" t="s">
        <v>269</v>
      </c>
      <c r="F8" s="59">
        <v>1</v>
      </c>
      <c r="G8" s="59" t="s">
        <v>5</v>
      </c>
      <c r="H8" s="59">
        <v>10</v>
      </c>
      <c r="I8" s="58"/>
      <c r="J8" s="58"/>
      <c r="K8" s="58"/>
      <c r="L8" s="58"/>
      <c r="M8" s="83">
        <v>200</v>
      </c>
    </row>
    <row r="9" spans="1:13" x14ac:dyDescent="0.25">
      <c r="A9" s="99">
        <v>1</v>
      </c>
      <c r="B9" s="14">
        <v>2</v>
      </c>
      <c r="C9" s="14" t="s">
        <v>175</v>
      </c>
      <c r="D9" s="68" t="s">
        <v>238</v>
      </c>
      <c r="E9" s="14" t="s">
        <v>269</v>
      </c>
      <c r="F9" s="14">
        <v>1</v>
      </c>
      <c r="G9" s="14" t="s">
        <v>5</v>
      </c>
      <c r="H9" s="14">
        <v>10</v>
      </c>
      <c r="I9" s="16"/>
      <c r="J9" s="16"/>
      <c r="K9" s="16"/>
      <c r="L9" s="16"/>
      <c r="M9" s="85">
        <v>200</v>
      </c>
    </row>
    <row r="10" spans="1:13" x14ac:dyDescent="0.25">
      <c r="A10" s="99">
        <v>2</v>
      </c>
      <c r="B10" s="14">
        <v>3</v>
      </c>
      <c r="C10" s="14" t="s">
        <v>175</v>
      </c>
      <c r="D10" s="68" t="s">
        <v>241</v>
      </c>
      <c r="E10" s="14" t="s">
        <v>269</v>
      </c>
      <c r="F10" s="14">
        <v>1</v>
      </c>
      <c r="G10" s="14" t="s">
        <v>5</v>
      </c>
      <c r="H10" s="14">
        <v>10</v>
      </c>
      <c r="I10" s="16"/>
      <c r="J10" s="16"/>
      <c r="K10" s="16"/>
      <c r="L10" s="16"/>
      <c r="M10" s="85">
        <v>200</v>
      </c>
    </row>
    <row r="11" spans="1:13" x14ac:dyDescent="0.25">
      <c r="A11" s="99">
        <v>1</v>
      </c>
      <c r="B11" s="14">
        <v>1</v>
      </c>
      <c r="C11" s="14" t="s">
        <v>175</v>
      </c>
      <c r="D11" s="68" t="s">
        <v>236</v>
      </c>
      <c r="E11" s="14" t="s">
        <v>270</v>
      </c>
      <c r="F11" s="14">
        <v>1</v>
      </c>
      <c r="G11" s="14" t="s">
        <v>5</v>
      </c>
      <c r="H11" s="16"/>
      <c r="I11" s="16"/>
      <c r="J11" s="28">
        <v>6</v>
      </c>
      <c r="K11" s="16"/>
      <c r="L11" s="14">
        <v>10</v>
      </c>
      <c r="M11" s="85">
        <v>200</v>
      </c>
    </row>
    <row r="12" spans="1:13" ht="30" x14ac:dyDescent="0.25">
      <c r="A12" s="277">
        <v>2</v>
      </c>
      <c r="B12" s="28">
        <v>3</v>
      </c>
      <c r="C12" s="14" t="s">
        <v>175</v>
      </c>
      <c r="D12" s="68" t="s">
        <v>239</v>
      </c>
      <c r="E12" s="14" t="s">
        <v>270</v>
      </c>
      <c r="F12" s="14">
        <v>1</v>
      </c>
      <c r="G12" s="14" t="s">
        <v>5</v>
      </c>
      <c r="H12" s="16"/>
      <c r="I12" s="16"/>
      <c r="J12" s="28">
        <v>6</v>
      </c>
      <c r="K12" s="16"/>
      <c r="L12" s="16"/>
      <c r="M12" s="85">
        <v>200</v>
      </c>
    </row>
    <row r="13" spans="1:13" x14ac:dyDescent="0.25">
      <c r="A13" s="277">
        <v>1</v>
      </c>
      <c r="B13" s="28">
        <v>2</v>
      </c>
      <c r="C13" s="14" t="s">
        <v>175</v>
      </c>
      <c r="D13" s="68" t="s">
        <v>242</v>
      </c>
      <c r="E13" s="14" t="s">
        <v>271</v>
      </c>
      <c r="F13" s="14">
        <v>1</v>
      </c>
      <c r="G13" s="14" t="s">
        <v>5</v>
      </c>
      <c r="H13" s="14">
        <v>10</v>
      </c>
      <c r="I13" s="16"/>
      <c r="J13" s="16"/>
      <c r="K13" s="16"/>
      <c r="L13" s="16"/>
      <c r="M13" s="85">
        <v>200</v>
      </c>
    </row>
    <row r="14" spans="1:13" ht="30" x14ac:dyDescent="0.25">
      <c r="A14" s="99">
        <v>2</v>
      </c>
      <c r="B14" s="14">
        <v>3</v>
      </c>
      <c r="C14" s="14" t="s">
        <v>175</v>
      </c>
      <c r="D14" s="68" t="s">
        <v>176</v>
      </c>
      <c r="E14" s="28" t="s">
        <v>269</v>
      </c>
      <c r="F14" s="14">
        <v>1</v>
      </c>
      <c r="G14" s="14" t="s">
        <v>5</v>
      </c>
      <c r="H14" s="16"/>
      <c r="I14" s="16"/>
      <c r="J14" s="16"/>
      <c r="K14" s="16"/>
      <c r="L14" s="14">
        <v>25</v>
      </c>
      <c r="M14" s="100"/>
    </row>
    <row r="15" spans="1:13" ht="15.75" thickBot="1" x14ac:dyDescent="0.3">
      <c r="A15" s="101">
        <v>2</v>
      </c>
      <c r="B15" s="61">
        <v>3</v>
      </c>
      <c r="C15" s="61" t="s">
        <v>175</v>
      </c>
      <c r="D15" s="69" t="s">
        <v>177</v>
      </c>
      <c r="E15" s="270" t="s">
        <v>269</v>
      </c>
      <c r="F15" s="61">
        <v>6</v>
      </c>
      <c r="G15" s="61" t="s">
        <v>15</v>
      </c>
      <c r="H15" s="63"/>
      <c r="I15" s="63"/>
      <c r="J15" s="63"/>
      <c r="K15" s="63"/>
      <c r="L15" s="61">
        <v>125</v>
      </c>
      <c r="M15" s="102"/>
    </row>
    <row r="16" spans="1:13" ht="16.5" thickTop="1" thickBot="1" x14ac:dyDescent="0.3">
      <c r="A16" s="103"/>
      <c r="B16" s="88"/>
      <c r="C16" s="89" t="s">
        <v>175</v>
      </c>
      <c r="D16" s="104" t="s">
        <v>51</v>
      </c>
      <c r="E16" s="88"/>
      <c r="F16" s="89">
        <f>SUM(F8:F15)</f>
        <v>13</v>
      </c>
      <c r="G16" s="89">
        <f t="shared" ref="G16:M16" si="0">SUM(G8:G15)</f>
        <v>0</v>
      </c>
      <c r="H16" s="89">
        <f t="shared" si="0"/>
        <v>40</v>
      </c>
      <c r="I16" s="89">
        <f t="shared" si="0"/>
        <v>0</v>
      </c>
      <c r="J16" s="89">
        <f t="shared" si="0"/>
        <v>12</v>
      </c>
      <c r="K16" s="89">
        <f t="shared" si="0"/>
        <v>0</v>
      </c>
      <c r="L16" s="89">
        <f t="shared" si="0"/>
        <v>160</v>
      </c>
      <c r="M16" s="238">
        <f t="shared" si="0"/>
        <v>1200</v>
      </c>
    </row>
    <row r="17" spans="1:13" x14ac:dyDescent="0.25">
      <c r="A17" s="37"/>
      <c r="B17" s="37"/>
      <c r="C17" s="37"/>
    </row>
    <row r="18" spans="1:13" x14ac:dyDescent="0.25">
      <c r="A18" s="37"/>
    </row>
    <row r="19" spans="1:13" ht="15.75" thickBot="1" x14ac:dyDescent="0.3">
      <c r="A19" s="78" t="s">
        <v>21</v>
      </c>
      <c r="B19" s="37"/>
      <c r="C19" s="37"/>
    </row>
    <row r="20" spans="1:13" ht="30.75" thickBot="1" x14ac:dyDescent="0.3">
      <c r="A20" s="90" t="s">
        <v>20</v>
      </c>
      <c r="B20" s="91" t="s">
        <v>19</v>
      </c>
      <c r="C20" s="91" t="s">
        <v>16</v>
      </c>
      <c r="D20" s="92" t="s">
        <v>0</v>
      </c>
      <c r="E20" s="91" t="s">
        <v>310</v>
      </c>
      <c r="F20" s="91" t="s">
        <v>1</v>
      </c>
      <c r="G20" s="91" t="s">
        <v>31</v>
      </c>
      <c r="H20" s="91" t="s">
        <v>32</v>
      </c>
      <c r="I20" s="91" t="s">
        <v>18</v>
      </c>
      <c r="J20" s="91" t="s">
        <v>17</v>
      </c>
      <c r="K20" s="91" t="s">
        <v>2</v>
      </c>
      <c r="L20" s="91" t="s">
        <v>29</v>
      </c>
      <c r="M20" s="93" t="s">
        <v>3</v>
      </c>
    </row>
    <row r="21" spans="1:13" x14ac:dyDescent="0.25">
      <c r="A21" s="98">
        <v>1</v>
      </c>
      <c r="B21" s="59">
        <v>1</v>
      </c>
      <c r="C21" s="59" t="s">
        <v>175</v>
      </c>
      <c r="D21" s="246" t="s">
        <v>178</v>
      </c>
      <c r="E21" s="59"/>
      <c r="F21" s="59">
        <v>1</v>
      </c>
      <c r="G21" s="59" t="s">
        <v>5</v>
      </c>
      <c r="H21" s="58"/>
      <c r="I21" s="59">
        <v>10</v>
      </c>
      <c r="J21" s="58"/>
      <c r="K21" s="58"/>
      <c r="L21" s="59">
        <v>40</v>
      </c>
      <c r="M21" s="107"/>
    </row>
    <row r="22" spans="1:13" x14ac:dyDescent="0.25">
      <c r="A22" s="99">
        <v>1</v>
      </c>
      <c r="B22" s="14">
        <v>1</v>
      </c>
      <c r="C22" s="14" t="s">
        <v>175</v>
      </c>
      <c r="D22" s="247" t="s">
        <v>179</v>
      </c>
      <c r="E22" s="14"/>
      <c r="F22" s="59">
        <v>1</v>
      </c>
      <c r="G22" s="14" t="s">
        <v>5</v>
      </c>
      <c r="H22" s="16"/>
      <c r="I22" s="14">
        <v>10</v>
      </c>
      <c r="J22" s="16"/>
      <c r="K22" s="16"/>
      <c r="L22" s="14">
        <v>40</v>
      </c>
      <c r="M22" s="100"/>
    </row>
    <row r="23" spans="1:13" x14ac:dyDescent="0.25">
      <c r="A23" s="99">
        <v>1</v>
      </c>
      <c r="B23" s="14">
        <v>2</v>
      </c>
      <c r="C23" s="14" t="s">
        <v>175</v>
      </c>
      <c r="D23" s="247" t="s">
        <v>180</v>
      </c>
      <c r="E23" s="14"/>
      <c r="F23" s="59">
        <v>1</v>
      </c>
      <c r="G23" s="14" t="s">
        <v>5</v>
      </c>
      <c r="H23" s="16"/>
      <c r="I23" s="14">
        <v>10</v>
      </c>
      <c r="J23" s="16"/>
      <c r="K23" s="16"/>
      <c r="L23" s="14">
        <v>40</v>
      </c>
      <c r="M23" s="100"/>
    </row>
    <row r="24" spans="1:13" x14ac:dyDescent="0.25">
      <c r="A24" s="99">
        <v>1</v>
      </c>
      <c r="B24" s="14">
        <v>2</v>
      </c>
      <c r="C24" s="14" t="s">
        <v>175</v>
      </c>
      <c r="D24" s="247" t="s">
        <v>181</v>
      </c>
      <c r="E24" s="14"/>
      <c r="F24" s="59">
        <v>1</v>
      </c>
      <c r="G24" s="14" t="s">
        <v>5</v>
      </c>
      <c r="H24" s="16"/>
      <c r="I24" s="14">
        <v>10</v>
      </c>
      <c r="J24" s="16"/>
      <c r="K24" s="16"/>
      <c r="L24" s="14">
        <v>40</v>
      </c>
      <c r="M24" s="100"/>
    </row>
    <row r="25" spans="1:13" ht="15.75" thickBot="1" x14ac:dyDescent="0.3">
      <c r="A25" s="136">
        <v>2</v>
      </c>
      <c r="B25" s="95">
        <v>3</v>
      </c>
      <c r="C25" s="95" t="s">
        <v>175</v>
      </c>
      <c r="D25" s="248" t="s">
        <v>182</v>
      </c>
      <c r="E25" s="95"/>
      <c r="F25" s="95">
        <v>1</v>
      </c>
      <c r="G25" s="95" t="s">
        <v>5</v>
      </c>
      <c r="H25" s="105"/>
      <c r="I25" s="95">
        <v>10</v>
      </c>
      <c r="J25" s="105"/>
      <c r="K25" s="105"/>
      <c r="L25" s="95">
        <v>40</v>
      </c>
      <c r="M25" s="106"/>
    </row>
    <row r="26" spans="1:13" x14ac:dyDescent="0.25">
      <c r="A26" s="37"/>
      <c r="B26" s="37"/>
    </row>
    <row r="27" spans="1:13" hidden="1" x14ac:dyDescent="0.25">
      <c r="A27" s="30" t="s">
        <v>99</v>
      </c>
    </row>
    <row r="28" spans="1:13" hidden="1" x14ac:dyDescent="0.25">
      <c r="A28" s="30" t="s">
        <v>183</v>
      </c>
    </row>
    <row r="29" spans="1:13" hidden="1" x14ac:dyDescent="0.25">
      <c r="A29" s="30" t="s">
        <v>184</v>
      </c>
    </row>
    <row r="30" spans="1:13" hidden="1" x14ac:dyDescent="0.25">
      <c r="A30" s="30" t="s">
        <v>185</v>
      </c>
    </row>
    <row r="31" spans="1:13" hidden="1" x14ac:dyDescent="0.25">
      <c r="A31" s="30" t="s">
        <v>186</v>
      </c>
    </row>
    <row r="32" spans="1:13" hidden="1" x14ac:dyDescent="0.25">
      <c r="A32" s="30" t="s">
        <v>124</v>
      </c>
    </row>
    <row r="33" spans="1:1" hidden="1" x14ac:dyDescent="0.25">
      <c r="A33" s="30" t="s">
        <v>187</v>
      </c>
    </row>
    <row r="34" spans="1:1" hidden="1" x14ac:dyDescent="0.25">
      <c r="A34" s="30" t="s">
        <v>188</v>
      </c>
    </row>
    <row r="35" spans="1:1" hidden="1" x14ac:dyDescent="0.25">
      <c r="A35" s="30" t="s">
        <v>189</v>
      </c>
    </row>
    <row r="37" spans="1:1" x14ac:dyDescent="0.25">
      <c r="A37" s="77"/>
    </row>
    <row r="40" spans="1:1" x14ac:dyDescent="0.25">
      <c r="A40" s="77"/>
    </row>
  </sheetData>
  <sheetProtection algorithmName="SHA-512" hashValue="4KDp7tA//IpwQuKUhRcyeWLF6rMkc4DwELSCXrJ0HgsqF0/PdinD3/jdi7QJCAe8ev2ZfN8gjn959BhgcTwrXw==" saltValue="JJWTbInJxpCS6QXTmHHd0g==" spinCount="100000" sheet="1" objects="1" scenarios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6.85546875" style="30" customWidth="1"/>
    <col min="2" max="2" width="8.42578125" style="30" bestFit="1" customWidth="1"/>
    <col min="3" max="3" width="7.85546875" style="37" bestFit="1" customWidth="1"/>
    <col min="4" max="4" width="34.42578125" style="79" customWidth="1"/>
    <col min="5" max="5" width="23.5703125" style="37" customWidth="1"/>
    <col min="6" max="6" width="5.5703125" style="37" bestFit="1" customWidth="1"/>
    <col min="7" max="7" width="5" style="37" bestFit="1" customWidth="1"/>
    <col min="8" max="8" width="10.140625" style="37" bestFit="1" customWidth="1"/>
    <col min="9" max="9" width="7.42578125" style="37" bestFit="1" customWidth="1"/>
    <col min="10" max="10" width="9.85546875" style="37" bestFit="1" customWidth="1"/>
    <col min="11" max="12" width="6.42578125" style="37" bestFit="1" customWidth="1"/>
    <col min="13" max="13" width="5.85546875" style="37" bestFit="1" customWidth="1"/>
    <col min="14" max="16384" width="9.140625" style="30"/>
  </cols>
  <sheetData>
    <row r="1" spans="1:13" ht="15.75" x14ac:dyDescent="0.25">
      <c r="A1" s="35" t="s">
        <v>190</v>
      </c>
    </row>
    <row r="2" spans="1:13" x14ac:dyDescent="0.25">
      <c r="A2" s="30" t="s">
        <v>277</v>
      </c>
    </row>
    <row r="3" spans="1:13" x14ac:dyDescent="0.25">
      <c r="A3" s="30" t="s">
        <v>278</v>
      </c>
    </row>
    <row r="4" spans="1:13" x14ac:dyDescent="0.25">
      <c r="A4" s="30" t="s">
        <v>279</v>
      </c>
    </row>
    <row r="6" spans="1:13" ht="15.75" thickBot="1" x14ac:dyDescent="0.3">
      <c r="A6" s="38" t="s">
        <v>43</v>
      </c>
    </row>
    <row r="7" spans="1:13" ht="30.75" thickBot="1" x14ac:dyDescent="0.3">
      <c r="A7" s="90" t="s">
        <v>20</v>
      </c>
      <c r="B7" s="91" t="s">
        <v>19</v>
      </c>
      <c r="C7" s="91" t="s">
        <v>16</v>
      </c>
      <c r="D7" s="92" t="s">
        <v>0</v>
      </c>
      <c r="E7" s="91" t="s">
        <v>310</v>
      </c>
      <c r="F7" s="91" t="s">
        <v>1</v>
      </c>
      <c r="G7" s="91" t="s">
        <v>31</v>
      </c>
      <c r="H7" s="91" t="s">
        <v>32</v>
      </c>
      <c r="I7" s="91" t="s">
        <v>18</v>
      </c>
      <c r="J7" s="91" t="s">
        <v>17</v>
      </c>
      <c r="K7" s="91" t="s">
        <v>2</v>
      </c>
      <c r="L7" s="91" t="s">
        <v>29</v>
      </c>
      <c r="M7" s="93" t="s">
        <v>3</v>
      </c>
    </row>
    <row r="8" spans="1:13" ht="45" x14ac:dyDescent="0.25">
      <c r="A8" s="98">
        <v>3</v>
      </c>
      <c r="B8" s="59">
        <v>5</v>
      </c>
      <c r="C8" s="59" t="s">
        <v>191</v>
      </c>
      <c r="D8" s="52" t="s">
        <v>192</v>
      </c>
      <c r="E8" s="260" t="s">
        <v>319</v>
      </c>
      <c r="F8" s="59">
        <v>2</v>
      </c>
      <c r="G8" s="59" t="s">
        <v>5</v>
      </c>
      <c r="H8" s="135">
        <v>15</v>
      </c>
      <c r="I8" s="58"/>
      <c r="J8" s="58"/>
      <c r="K8" s="58"/>
      <c r="L8" s="59">
        <v>10</v>
      </c>
      <c r="M8" s="83">
        <v>300</v>
      </c>
    </row>
    <row r="9" spans="1:13" ht="45" x14ac:dyDescent="0.25">
      <c r="A9" s="99">
        <v>3</v>
      </c>
      <c r="B9" s="14">
        <v>6</v>
      </c>
      <c r="C9" s="14" t="s">
        <v>191</v>
      </c>
      <c r="D9" s="21" t="s">
        <v>193</v>
      </c>
      <c r="E9" s="260" t="s">
        <v>319</v>
      </c>
      <c r="F9" s="14">
        <v>2</v>
      </c>
      <c r="G9" s="14" t="s">
        <v>5</v>
      </c>
      <c r="H9" s="28">
        <v>15</v>
      </c>
      <c r="I9" s="16"/>
      <c r="J9" s="16"/>
      <c r="K9" s="16"/>
      <c r="L9" s="14">
        <v>10</v>
      </c>
      <c r="M9" s="85">
        <v>300</v>
      </c>
    </row>
    <row r="10" spans="1:13" ht="30" x14ac:dyDescent="0.25">
      <c r="A10" s="99">
        <v>4</v>
      </c>
      <c r="B10" s="14">
        <v>7</v>
      </c>
      <c r="C10" s="14" t="s">
        <v>191</v>
      </c>
      <c r="D10" s="21" t="s">
        <v>194</v>
      </c>
      <c r="E10" s="14" t="s">
        <v>283</v>
      </c>
      <c r="F10" s="14">
        <v>3</v>
      </c>
      <c r="G10" s="14" t="s">
        <v>5</v>
      </c>
      <c r="H10" s="28">
        <v>15</v>
      </c>
      <c r="I10" s="16"/>
      <c r="J10" s="14">
        <v>20</v>
      </c>
      <c r="K10" s="14">
        <v>10</v>
      </c>
      <c r="L10" s="16"/>
      <c r="M10" s="85">
        <v>200</v>
      </c>
    </row>
    <row r="11" spans="1:13" ht="30" x14ac:dyDescent="0.25">
      <c r="A11" s="99">
        <v>4</v>
      </c>
      <c r="B11" s="14">
        <v>8</v>
      </c>
      <c r="C11" s="14" t="s">
        <v>191</v>
      </c>
      <c r="D11" s="21" t="s">
        <v>195</v>
      </c>
      <c r="E11" s="14" t="s">
        <v>320</v>
      </c>
      <c r="F11" s="14">
        <v>2</v>
      </c>
      <c r="G11" s="14" t="s">
        <v>5</v>
      </c>
      <c r="H11" s="28">
        <v>20</v>
      </c>
      <c r="I11" s="16"/>
      <c r="J11" s="16"/>
      <c r="K11" s="14">
        <v>10</v>
      </c>
      <c r="L11" s="14">
        <v>20</v>
      </c>
      <c r="M11" s="85">
        <v>200</v>
      </c>
    </row>
    <row r="12" spans="1:13" x14ac:dyDescent="0.25">
      <c r="A12" s="277">
        <v>4</v>
      </c>
      <c r="B12" s="28">
        <v>8</v>
      </c>
      <c r="C12" s="28" t="s">
        <v>191</v>
      </c>
      <c r="D12" s="276" t="s">
        <v>329</v>
      </c>
      <c r="E12" s="28"/>
      <c r="F12" s="28">
        <v>1</v>
      </c>
      <c r="G12" s="28" t="s">
        <v>5</v>
      </c>
      <c r="H12" s="28">
        <v>15</v>
      </c>
      <c r="I12" s="16"/>
      <c r="J12" s="16"/>
      <c r="K12" s="16"/>
      <c r="L12" s="16"/>
      <c r="M12" s="100"/>
    </row>
    <row r="13" spans="1:13" x14ac:dyDescent="0.25">
      <c r="A13" s="99">
        <v>4</v>
      </c>
      <c r="B13" s="14">
        <v>8</v>
      </c>
      <c r="C13" s="14" t="s">
        <v>191</v>
      </c>
      <c r="D13" s="21" t="s">
        <v>196</v>
      </c>
      <c r="E13" s="14" t="s">
        <v>331</v>
      </c>
      <c r="F13" s="14">
        <v>1</v>
      </c>
      <c r="G13" s="14" t="s">
        <v>5</v>
      </c>
      <c r="H13" s="16"/>
      <c r="I13" s="16"/>
      <c r="J13" s="16"/>
      <c r="K13" s="16"/>
      <c r="L13" s="14">
        <v>25</v>
      </c>
      <c r="M13" s="100"/>
    </row>
    <row r="14" spans="1:13" ht="15.75" thickBot="1" x14ac:dyDescent="0.3">
      <c r="A14" s="101">
        <v>4</v>
      </c>
      <c r="B14" s="61">
        <v>8</v>
      </c>
      <c r="C14" s="61" t="s">
        <v>191</v>
      </c>
      <c r="D14" s="56" t="s">
        <v>197</v>
      </c>
      <c r="E14" s="61" t="s">
        <v>331</v>
      </c>
      <c r="F14" s="61">
        <v>6</v>
      </c>
      <c r="G14" s="61" t="s">
        <v>15</v>
      </c>
      <c r="H14" s="63"/>
      <c r="I14" s="63"/>
      <c r="J14" s="63"/>
      <c r="K14" s="63"/>
      <c r="L14" s="61">
        <v>125</v>
      </c>
      <c r="M14" s="102"/>
    </row>
    <row r="15" spans="1:13" ht="16.5" thickTop="1" thickBot="1" x14ac:dyDescent="0.3">
      <c r="A15" s="103"/>
      <c r="B15" s="88"/>
      <c r="C15" s="89" t="s">
        <v>191</v>
      </c>
      <c r="D15" s="127" t="s">
        <v>51</v>
      </c>
      <c r="E15" s="88"/>
      <c r="F15" s="89">
        <f>SUM(F8:F14)</f>
        <v>17</v>
      </c>
      <c r="G15" s="175">
        <v>5</v>
      </c>
      <c r="H15" s="89">
        <f>SUM(H8:H14)</f>
        <v>80</v>
      </c>
      <c r="I15" s="89">
        <f t="shared" ref="I15:M15" si="0">SUM(I8:I14)</f>
        <v>0</v>
      </c>
      <c r="J15" s="89">
        <f t="shared" si="0"/>
        <v>20</v>
      </c>
      <c r="K15" s="89">
        <f t="shared" si="0"/>
        <v>20</v>
      </c>
      <c r="L15" s="89">
        <f t="shared" si="0"/>
        <v>190</v>
      </c>
      <c r="M15" s="238">
        <f t="shared" si="0"/>
        <v>1000</v>
      </c>
    </row>
    <row r="17" spans="1:13" ht="15.75" thickBot="1" x14ac:dyDescent="0.3">
      <c r="A17" s="78" t="s">
        <v>21</v>
      </c>
    </row>
    <row r="18" spans="1:13" ht="30.75" thickBot="1" x14ac:dyDescent="0.3">
      <c r="A18" s="90" t="s">
        <v>20</v>
      </c>
      <c r="B18" s="91" t="s">
        <v>19</v>
      </c>
      <c r="C18" s="91" t="s">
        <v>16</v>
      </c>
      <c r="D18" s="92" t="s">
        <v>0</v>
      </c>
      <c r="E18" s="91" t="s">
        <v>310</v>
      </c>
      <c r="F18" s="91" t="s">
        <v>1</v>
      </c>
      <c r="G18" s="91" t="s">
        <v>31</v>
      </c>
      <c r="H18" s="91" t="s">
        <v>32</v>
      </c>
      <c r="I18" s="91" t="s">
        <v>18</v>
      </c>
      <c r="J18" s="91" t="s">
        <v>17</v>
      </c>
      <c r="K18" s="91" t="s">
        <v>2</v>
      </c>
      <c r="L18" s="91" t="s">
        <v>29</v>
      </c>
      <c r="M18" s="93" t="s">
        <v>3</v>
      </c>
    </row>
    <row r="19" spans="1:13" x14ac:dyDescent="0.25">
      <c r="A19" s="98">
        <v>3</v>
      </c>
      <c r="B19" s="59">
        <v>5</v>
      </c>
      <c r="C19" s="59" t="s">
        <v>191</v>
      </c>
      <c r="D19" s="52" t="s">
        <v>199</v>
      </c>
      <c r="E19" s="59"/>
      <c r="F19" s="59">
        <v>1</v>
      </c>
      <c r="G19" s="59" t="s">
        <v>5</v>
      </c>
      <c r="H19" s="58"/>
      <c r="I19" s="59">
        <v>10</v>
      </c>
      <c r="J19" s="58"/>
      <c r="K19" s="58"/>
      <c r="L19" s="59">
        <v>40</v>
      </c>
      <c r="M19" s="107"/>
    </row>
    <row r="20" spans="1:13" x14ac:dyDescent="0.25">
      <c r="A20" s="99">
        <v>3</v>
      </c>
      <c r="B20" s="14">
        <v>6</v>
      </c>
      <c r="C20" s="14" t="s">
        <v>191</v>
      </c>
      <c r="D20" s="21" t="s">
        <v>200</v>
      </c>
      <c r="E20" s="14"/>
      <c r="F20" s="59">
        <v>1</v>
      </c>
      <c r="G20" s="14" t="s">
        <v>5</v>
      </c>
      <c r="H20" s="16"/>
      <c r="I20" s="14">
        <v>10</v>
      </c>
      <c r="J20" s="16"/>
      <c r="K20" s="16"/>
      <c r="L20" s="14">
        <v>40</v>
      </c>
      <c r="M20" s="100"/>
    </row>
    <row r="21" spans="1:13" x14ac:dyDescent="0.25">
      <c r="A21" s="99">
        <v>4</v>
      </c>
      <c r="B21" s="14">
        <v>7</v>
      </c>
      <c r="C21" s="14" t="s">
        <v>191</v>
      </c>
      <c r="D21" s="21" t="s">
        <v>201</v>
      </c>
      <c r="E21" s="14"/>
      <c r="F21" s="59">
        <v>1</v>
      </c>
      <c r="G21" s="14" t="s">
        <v>5</v>
      </c>
      <c r="H21" s="16"/>
      <c r="I21" s="14">
        <v>10</v>
      </c>
      <c r="J21" s="16"/>
      <c r="K21" s="16"/>
      <c r="L21" s="14">
        <v>40</v>
      </c>
      <c r="M21" s="100"/>
    </row>
    <row r="22" spans="1:13" x14ac:dyDescent="0.25">
      <c r="A22" s="99">
        <v>4</v>
      </c>
      <c r="B22" s="14">
        <v>7</v>
      </c>
      <c r="C22" s="14" t="s">
        <v>191</v>
      </c>
      <c r="D22" s="21" t="s">
        <v>202</v>
      </c>
      <c r="E22" s="14"/>
      <c r="F22" s="59">
        <v>1</v>
      </c>
      <c r="G22" s="14" t="s">
        <v>5</v>
      </c>
      <c r="H22" s="16"/>
      <c r="I22" s="14">
        <v>10</v>
      </c>
      <c r="J22" s="16"/>
      <c r="K22" s="16"/>
      <c r="L22" s="14">
        <v>40</v>
      </c>
      <c r="M22" s="100"/>
    </row>
    <row r="23" spans="1:13" x14ac:dyDescent="0.25">
      <c r="A23" s="99">
        <v>4</v>
      </c>
      <c r="B23" s="14">
        <v>8</v>
      </c>
      <c r="C23" s="14" t="s">
        <v>191</v>
      </c>
      <c r="D23" s="21" t="s">
        <v>203</v>
      </c>
      <c r="E23" s="14"/>
      <c r="F23" s="59">
        <v>1</v>
      </c>
      <c r="G23" s="14" t="s">
        <v>5</v>
      </c>
      <c r="H23" s="16"/>
      <c r="I23" s="14">
        <v>10</v>
      </c>
      <c r="J23" s="16"/>
      <c r="K23" s="16"/>
      <c r="L23" s="14">
        <v>40</v>
      </c>
      <c r="M23" s="100"/>
    </row>
    <row r="24" spans="1:13" x14ac:dyDescent="0.25">
      <c r="A24" s="99">
        <v>4</v>
      </c>
      <c r="B24" s="14">
        <v>8</v>
      </c>
      <c r="C24" s="14" t="s">
        <v>191</v>
      </c>
      <c r="D24" s="21" t="s">
        <v>204</v>
      </c>
      <c r="E24" s="14"/>
      <c r="F24" s="59">
        <v>1</v>
      </c>
      <c r="G24" s="14" t="s">
        <v>5</v>
      </c>
      <c r="H24" s="16"/>
      <c r="I24" s="14">
        <v>10</v>
      </c>
      <c r="J24" s="16"/>
      <c r="K24" s="16"/>
      <c r="L24" s="14">
        <v>40</v>
      </c>
      <c r="M24" s="100"/>
    </row>
    <row r="25" spans="1:13" ht="15.75" thickBot="1" x14ac:dyDescent="0.3">
      <c r="A25" s="136">
        <v>4</v>
      </c>
      <c r="B25" s="95">
        <v>8</v>
      </c>
      <c r="C25" s="95" t="s">
        <v>191</v>
      </c>
      <c r="D25" s="249" t="s">
        <v>205</v>
      </c>
      <c r="E25" s="95"/>
      <c r="F25" s="95">
        <v>1</v>
      </c>
      <c r="G25" s="95" t="s">
        <v>5</v>
      </c>
      <c r="H25" s="105"/>
      <c r="I25" s="95">
        <v>10</v>
      </c>
      <c r="J25" s="105"/>
      <c r="K25" s="105"/>
      <c r="L25" s="95">
        <v>40</v>
      </c>
      <c r="M25" s="106"/>
    </row>
    <row r="27" spans="1:13" hidden="1" x14ac:dyDescent="0.25">
      <c r="A27" s="30" t="s">
        <v>33</v>
      </c>
    </row>
    <row r="28" spans="1:13" hidden="1" x14ac:dyDescent="0.25">
      <c r="A28" s="30" t="s">
        <v>34</v>
      </c>
    </row>
    <row r="29" spans="1:13" hidden="1" x14ac:dyDescent="0.25">
      <c r="A29" s="30" t="s">
        <v>206</v>
      </c>
    </row>
    <row r="30" spans="1:13" hidden="1" x14ac:dyDescent="0.25">
      <c r="A30" s="30" t="s">
        <v>207</v>
      </c>
    </row>
    <row r="31" spans="1:13" hidden="1" x14ac:dyDescent="0.25">
      <c r="A31" s="30" t="s">
        <v>208</v>
      </c>
    </row>
    <row r="32" spans="1:13" hidden="1" x14ac:dyDescent="0.25">
      <c r="A32" s="30" t="s">
        <v>38</v>
      </c>
    </row>
    <row r="33" spans="1:1" hidden="1" x14ac:dyDescent="0.25">
      <c r="A33" s="30" t="s">
        <v>209</v>
      </c>
    </row>
    <row r="34" spans="1:1" hidden="1" x14ac:dyDescent="0.25">
      <c r="A34" s="30" t="s">
        <v>210</v>
      </c>
    </row>
    <row r="35" spans="1:1" hidden="1" x14ac:dyDescent="0.25">
      <c r="A35" s="30" t="s">
        <v>211</v>
      </c>
    </row>
  </sheetData>
  <sheetProtection algorithmName="SHA-512" hashValue="e1kMMoBEC0ybN04CaPrOHY/MN8OF8wlTVUgkIuo7Xt+Okt0SBLptpPmV7fn8JiIns9FATzv5wQIo9VuhFLwolA==" saltValue="yGk/E9iqTTTfkcc2Y9pVEw==" spinCount="100000" sheet="1" objects="1" scenarios="1"/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6.5703125" style="30" customWidth="1"/>
    <col min="2" max="2" width="8.7109375" style="30" customWidth="1"/>
    <col min="3" max="3" width="7.5703125" style="30" customWidth="1"/>
    <col min="4" max="4" width="33" style="30" customWidth="1"/>
    <col min="5" max="5" width="14.42578125" style="30" bestFit="1" customWidth="1"/>
    <col min="6" max="6" width="5.5703125" style="30" bestFit="1" customWidth="1"/>
    <col min="7" max="7" width="5" style="30" bestFit="1" customWidth="1"/>
    <col min="8" max="8" width="10.140625" style="30" bestFit="1" customWidth="1"/>
    <col min="9" max="9" width="7.42578125" style="30" bestFit="1" customWidth="1"/>
    <col min="10" max="10" width="9.85546875" style="30" bestFit="1" customWidth="1"/>
    <col min="11" max="12" width="6.42578125" style="30" bestFit="1" customWidth="1"/>
    <col min="13" max="13" width="5.85546875" style="30" bestFit="1" customWidth="1"/>
    <col min="14" max="16384" width="9.140625" style="30"/>
  </cols>
  <sheetData>
    <row r="1" spans="1:16" ht="15.75" x14ac:dyDescent="0.25">
      <c r="A1" s="35" t="s">
        <v>212</v>
      </c>
    </row>
    <row r="2" spans="1:16" x14ac:dyDescent="0.25">
      <c r="A2" s="30" t="s">
        <v>280</v>
      </c>
    </row>
    <row r="3" spans="1:16" x14ac:dyDescent="0.25">
      <c r="A3" s="30" t="s">
        <v>281</v>
      </c>
    </row>
    <row r="4" spans="1:16" x14ac:dyDescent="0.25">
      <c r="A4" s="30" t="s">
        <v>318</v>
      </c>
    </row>
    <row r="6" spans="1:16" ht="15.75" thickBot="1" x14ac:dyDescent="0.3">
      <c r="A6" s="38" t="s">
        <v>30</v>
      </c>
    </row>
    <row r="7" spans="1:16" ht="30.75" thickBot="1" x14ac:dyDescent="0.3">
      <c r="A7" s="90" t="s">
        <v>20</v>
      </c>
      <c r="B7" s="91" t="s">
        <v>19</v>
      </c>
      <c r="C7" s="91" t="s">
        <v>16</v>
      </c>
      <c r="D7" s="92" t="s">
        <v>0</v>
      </c>
      <c r="E7" s="91" t="s">
        <v>310</v>
      </c>
      <c r="F7" s="91" t="s">
        <v>1</v>
      </c>
      <c r="G7" s="91" t="s">
        <v>31</v>
      </c>
      <c r="H7" s="91" t="s">
        <v>32</v>
      </c>
      <c r="I7" s="91" t="s">
        <v>18</v>
      </c>
      <c r="J7" s="91" t="s">
        <v>17</v>
      </c>
      <c r="K7" s="91" t="s">
        <v>2</v>
      </c>
      <c r="L7" s="91" t="s">
        <v>29</v>
      </c>
      <c r="M7" s="93" t="s">
        <v>3</v>
      </c>
    </row>
    <row r="8" spans="1:16" x14ac:dyDescent="0.25">
      <c r="A8" s="98">
        <v>1</v>
      </c>
      <c r="B8" s="59">
        <v>1</v>
      </c>
      <c r="C8" s="59" t="s">
        <v>213</v>
      </c>
      <c r="D8" s="64" t="s">
        <v>237</v>
      </c>
      <c r="E8" s="59" t="s">
        <v>282</v>
      </c>
      <c r="F8" s="59">
        <v>1</v>
      </c>
      <c r="G8" s="59" t="s">
        <v>5</v>
      </c>
      <c r="H8" s="58"/>
      <c r="I8" s="135">
        <v>10</v>
      </c>
      <c r="J8" s="58"/>
      <c r="K8" s="59">
        <v>10</v>
      </c>
      <c r="L8" s="58"/>
      <c r="M8" s="83">
        <v>100</v>
      </c>
      <c r="N8" s="37"/>
      <c r="O8" s="37"/>
      <c r="P8" s="37"/>
    </row>
    <row r="9" spans="1:16" x14ac:dyDescent="0.25">
      <c r="A9" s="99">
        <v>1</v>
      </c>
      <c r="B9" s="14">
        <v>2</v>
      </c>
      <c r="C9" s="14" t="s">
        <v>213</v>
      </c>
      <c r="D9" s="23" t="s">
        <v>240</v>
      </c>
      <c r="E9" s="14" t="s">
        <v>283</v>
      </c>
      <c r="F9" s="14">
        <v>1</v>
      </c>
      <c r="G9" s="14" t="s">
        <v>5</v>
      </c>
      <c r="H9" s="16"/>
      <c r="I9" s="28">
        <v>10</v>
      </c>
      <c r="J9" s="16"/>
      <c r="K9" s="14">
        <v>10</v>
      </c>
      <c r="L9" s="16"/>
      <c r="M9" s="85">
        <v>100</v>
      </c>
      <c r="N9" s="37"/>
      <c r="O9" s="37"/>
      <c r="P9" s="37"/>
    </row>
    <row r="10" spans="1:16" x14ac:dyDescent="0.25">
      <c r="A10" s="99">
        <v>2</v>
      </c>
      <c r="B10" s="14">
        <v>3</v>
      </c>
      <c r="C10" s="14" t="s">
        <v>213</v>
      </c>
      <c r="D10" s="23" t="s">
        <v>244</v>
      </c>
      <c r="E10" s="14" t="s">
        <v>283</v>
      </c>
      <c r="F10" s="14">
        <v>1</v>
      </c>
      <c r="G10" s="14" t="s">
        <v>5</v>
      </c>
      <c r="H10" s="16"/>
      <c r="I10" s="28">
        <v>5</v>
      </c>
      <c r="J10" s="16"/>
      <c r="K10" s="14">
        <v>10</v>
      </c>
      <c r="L10" s="14">
        <v>10</v>
      </c>
      <c r="M10" s="85">
        <v>100</v>
      </c>
      <c r="N10" s="37"/>
      <c r="O10" s="37"/>
      <c r="P10" s="37"/>
    </row>
    <row r="11" spans="1:16" x14ac:dyDescent="0.25">
      <c r="A11" s="99">
        <v>2</v>
      </c>
      <c r="B11" s="14">
        <v>4</v>
      </c>
      <c r="C11" s="14" t="s">
        <v>213</v>
      </c>
      <c r="D11" s="23" t="s">
        <v>246</v>
      </c>
      <c r="E11" s="14" t="s">
        <v>283</v>
      </c>
      <c r="F11" s="14">
        <v>1</v>
      </c>
      <c r="G11" s="14" t="s">
        <v>5</v>
      </c>
      <c r="H11" s="16"/>
      <c r="I11" s="28">
        <v>5</v>
      </c>
      <c r="J11" s="16"/>
      <c r="K11" s="14">
        <v>10</v>
      </c>
      <c r="L11" s="14">
        <v>10</v>
      </c>
      <c r="M11" s="85">
        <v>100</v>
      </c>
      <c r="N11" s="37"/>
      <c r="O11" s="37"/>
      <c r="P11" s="37"/>
    </row>
    <row r="12" spans="1:16" x14ac:dyDescent="0.25">
      <c r="A12" s="99">
        <v>3</v>
      </c>
      <c r="B12" s="14">
        <v>5</v>
      </c>
      <c r="C12" s="14" t="s">
        <v>213</v>
      </c>
      <c r="D12" s="23" t="s">
        <v>247</v>
      </c>
      <c r="E12" s="14" t="s">
        <v>261</v>
      </c>
      <c r="F12" s="14">
        <v>1</v>
      </c>
      <c r="G12" s="14" t="s">
        <v>5</v>
      </c>
      <c r="H12" s="16"/>
      <c r="I12" s="28">
        <v>5</v>
      </c>
      <c r="J12" s="16"/>
      <c r="K12" s="16"/>
      <c r="L12" s="16"/>
      <c r="M12" s="85">
        <v>200</v>
      </c>
      <c r="N12" s="37"/>
      <c r="O12" s="37"/>
      <c r="P12" s="37"/>
    </row>
    <row r="13" spans="1:16" x14ac:dyDescent="0.25">
      <c r="A13" s="99">
        <v>3</v>
      </c>
      <c r="B13" s="14">
        <v>6</v>
      </c>
      <c r="C13" s="14" t="s">
        <v>213</v>
      </c>
      <c r="D13" s="23" t="s">
        <v>248</v>
      </c>
      <c r="E13" s="14" t="s">
        <v>261</v>
      </c>
      <c r="F13" s="14">
        <v>1</v>
      </c>
      <c r="G13" s="14" t="s">
        <v>5</v>
      </c>
      <c r="H13" s="16"/>
      <c r="I13" s="28">
        <v>5</v>
      </c>
      <c r="J13" s="16"/>
      <c r="K13" s="16"/>
      <c r="L13" s="16"/>
      <c r="M13" s="85">
        <v>200</v>
      </c>
      <c r="N13" s="37"/>
      <c r="O13" s="37"/>
      <c r="P13" s="37"/>
    </row>
    <row r="14" spans="1:16" x14ac:dyDescent="0.25">
      <c r="A14" s="99">
        <v>4</v>
      </c>
      <c r="B14" s="14">
        <v>7</v>
      </c>
      <c r="C14" s="14" t="s">
        <v>213</v>
      </c>
      <c r="D14" s="23" t="s">
        <v>252</v>
      </c>
      <c r="E14" s="14" t="s">
        <v>283</v>
      </c>
      <c r="F14" s="14">
        <v>1</v>
      </c>
      <c r="G14" s="14" t="s">
        <v>5</v>
      </c>
      <c r="H14" s="16"/>
      <c r="I14" s="28">
        <v>10</v>
      </c>
      <c r="J14" s="16"/>
      <c r="K14" s="16"/>
      <c r="L14" s="16"/>
      <c r="M14" s="85">
        <v>300</v>
      </c>
      <c r="N14" s="37"/>
      <c r="O14" s="37"/>
      <c r="P14" s="37"/>
    </row>
    <row r="15" spans="1:16" x14ac:dyDescent="0.25">
      <c r="A15" s="99">
        <v>4</v>
      </c>
      <c r="B15" s="14">
        <v>7</v>
      </c>
      <c r="C15" s="14" t="s">
        <v>213</v>
      </c>
      <c r="D15" s="23" t="s">
        <v>255</v>
      </c>
      <c r="E15" s="14" t="s">
        <v>282</v>
      </c>
      <c r="F15" s="14">
        <v>1</v>
      </c>
      <c r="G15" s="14" t="s">
        <v>5</v>
      </c>
      <c r="H15" s="16"/>
      <c r="I15" s="28">
        <v>10</v>
      </c>
      <c r="J15" s="16"/>
      <c r="K15" s="16"/>
      <c r="L15" s="16"/>
      <c r="M15" s="85">
        <v>300</v>
      </c>
      <c r="N15" s="37"/>
      <c r="O15" s="37"/>
      <c r="P15" s="37"/>
    </row>
    <row r="16" spans="1:16" x14ac:dyDescent="0.25">
      <c r="A16" s="99">
        <v>4</v>
      </c>
      <c r="B16" s="14">
        <v>8</v>
      </c>
      <c r="C16" s="14" t="s">
        <v>213</v>
      </c>
      <c r="D16" s="23" t="s">
        <v>253</v>
      </c>
      <c r="E16" s="14" t="s">
        <v>283</v>
      </c>
      <c r="F16" s="14">
        <v>1</v>
      </c>
      <c r="G16" s="14" t="s">
        <v>5</v>
      </c>
      <c r="H16" s="16"/>
      <c r="I16" s="28">
        <v>10</v>
      </c>
      <c r="J16" s="16"/>
      <c r="K16" s="16"/>
      <c r="L16" s="16"/>
      <c r="M16" s="85">
        <v>200</v>
      </c>
      <c r="N16" s="37"/>
      <c r="O16" s="37"/>
      <c r="P16" s="37"/>
    </row>
    <row r="17" spans="1:16" x14ac:dyDescent="0.25">
      <c r="A17" s="99">
        <v>4</v>
      </c>
      <c r="B17" s="14">
        <v>7</v>
      </c>
      <c r="C17" s="14" t="s">
        <v>213</v>
      </c>
      <c r="D17" s="23" t="s">
        <v>256</v>
      </c>
      <c r="E17" s="14" t="s">
        <v>261</v>
      </c>
      <c r="F17" s="14">
        <v>1</v>
      </c>
      <c r="G17" s="14" t="s">
        <v>5</v>
      </c>
      <c r="H17" s="16"/>
      <c r="I17" s="16"/>
      <c r="J17" s="28">
        <v>6</v>
      </c>
      <c r="K17" s="16"/>
      <c r="L17" s="16"/>
      <c r="M17" s="85">
        <v>200</v>
      </c>
      <c r="N17" s="37"/>
      <c r="O17" s="37"/>
      <c r="P17" s="37"/>
    </row>
    <row r="18" spans="1:16" x14ac:dyDescent="0.25">
      <c r="A18" s="99">
        <v>4</v>
      </c>
      <c r="B18" s="14">
        <v>8</v>
      </c>
      <c r="C18" s="14" t="s">
        <v>213</v>
      </c>
      <c r="D18" s="23" t="s">
        <v>214</v>
      </c>
      <c r="E18" s="28" t="s">
        <v>283</v>
      </c>
      <c r="F18" s="14">
        <v>1</v>
      </c>
      <c r="G18" s="14" t="s">
        <v>5</v>
      </c>
      <c r="H18" s="16"/>
      <c r="I18" s="16"/>
      <c r="J18" s="16"/>
      <c r="K18" s="16"/>
      <c r="L18" s="16"/>
      <c r="M18" s="100"/>
      <c r="N18" s="37"/>
      <c r="O18" s="37"/>
      <c r="P18" s="37"/>
    </row>
    <row r="19" spans="1:16" ht="15.75" thickBot="1" x14ac:dyDescent="0.3">
      <c r="A19" s="101">
        <v>4</v>
      </c>
      <c r="B19" s="61">
        <v>8</v>
      </c>
      <c r="C19" s="61" t="s">
        <v>213</v>
      </c>
      <c r="D19" s="157" t="s">
        <v>215</v>
      </c>
      <c r="E19" s="270" t="s">
        <v>283</v>
      </c>
      <c r="F19" s="61">
        <v>6</v>
      </c>
      <c r="G19" s="61" t="s">
        <v>15</v>
      </c>
      <c r="H19" s="63"/>
      <c r="I19" s="63"/>
      <c r="J19" s="63"/>
      <c r="K19" s="63"/>
      <c r="L19" s="63"/>
      <c r="M19" s="102"/>
      <c r="N19" s="37"/>
      <c r="O19" s="37"/>
      <c r="P19" s="37"/>
    </row>
    <row r="20" spans="1:16" ht="16.5" thickTop="1" thickBot="1" x14ac:dyDescent="0.3">
      <c r="A20" s="158"/>
      <c r="B20" s="89"/>
      <c r="C20" s="89" t="s">
        <v>213</v>
      </c>
      <c r="D20" s="138" t="s">
        <v>51</v>
      </c>
      <c r="E20" s="88"/>
      <c r="F20" s="89">
        <f>SUM(F8:F19)</f>
        <v>17</v>
      </c>
      <c r="G20" s="175">
        <v>11</v>
      </c>
      <c r="H20" s="89">
        <f t="shared" ref="H20:M20" si="0">SUM(H8:H19)</f>
        <v>0</v>
      </c>
      <c r="I20" s="89">
        <f t="shared" si="0"/>
        <v>70</v>
      </c>
      <c r="J20" s="89">
        <f t="shared" si="0"/>
        <v>6</v>
      </c>
      <c r="K20" s="89">
        <f t="shared" si="0"/>
        <v>40</v>
      </c>
      <c r="L20" s="89">
        <f t="shared" si="0"/>
        <v>20</v>
      </c>
      <c r="M20" s="238">
        <f t="shared" si="0"/>
        <v>1800</v>
      </c>
      <c r="N20" s="37"/>
      <c r="O20" s="37"/>
      <c r="P20" s="37"/>
    </row>
    <row r="21" spans="1:16" x14ac:dyDescent="0.25">
      <c r="A21" s="37"/>
      <c r="B21" s="37"/>
      <c r="C21" s="37"/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ht="15.75" thickBot="1" x14ac:dyDescent="0.3">
      <c r="A22" s="78" t="s">
        <v>21</v>
      </c>
      <c r="D22" s="36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ht="30.75" thickBot="1" x14ac:dyDescent="0.3">
      <c r="A23" s="90" t="s">
        <v>20</v>
      </c>
      <c r="B23" s="91" t="s">
        <v>19</v>
      </c>
      <c r="C23" s="91" t="s">
        <v>16</v>
      </c>
      <c r="D23" s="92" t="s">
        <v>0</v>
      </c>
      <c r="E23" s="91" t="s">
        <v>310</v>
      </c>
      <c r="F23" s="91" t="s">
        <v>1</v>
      </c>
      <c r="G23" s="91" t="s">
        <v>31</v>
      </c>
      <c r="H23" s="91" t="s">
        <v>32</v>
      </c>
      <c r="I23" s="91" t="s">
        <v>18</v>
      </c>
      <c r="J23" s="91" t="s">
        <v>17</v>
      </c>
      <c r="K23" s="91" t="s">
        <v>2</v>
      </c>
      <c r="L23" s="91" t="s">
        <v>29</v>
      </c>
      <c r="M23" s="93" t="s">
        <v>3</v>
      </c>
    </row>
    <row r="24" spans="1:16" x14ac:dyDescent="0.25">
      <c r="A24" s="98">
        <v>1</v>
      </c>
      <c r="B24" s="59">
        <v>1</v>
      </c>
      <c r="C24" s="59" t="s">
        <v>213</v>
      </c>
      <c r="D24" s="64" t="s">
        <v>216</v>
      </c>
      <c r="E24" s="59"/>
      <c r="F24" s="59">
        <v>1</v>
      </c>
      <c r="G24" s="59" t="s">
        <v>5</v>
      </c>
      <c r="H24" s="59"/>
      <c r="I24" s="59">
        <v>10</v>
      </c>
      <c r="J24" s="59"/>
      <c r="K24" s="59"/>
      <c r="L24" s="59">
        <v>40</v>
      </c>
      <c r="M24" s="83"/>
      <c r="N24" s="37"/>
      <c r="O24" s="37"/>
      <c r="P24" s="37"/>
    </row>
    <row r="25" spans="1:16" x14ac:dyDescent="0.25">
      <c r="A25" s="99">
        <v>1</v>
      </c>
      <c r="B25" s="14">
        <v>2</v>
      </c>
      <c r="C25" s="14" t="s">
        <v>213</v>
      </c>
      <c r="D25" s="23" t="s">
        <v>217</v>
      </c>
      <c r="E25" s="14"/>
      <c r="F25" s="59">
        <v>1</v>
      </c>
      <c r="G25" s="14" t="s">
        <v>5</v>
      </c>
      <c r="H25" s="14"/>
      <c r="I25" s="14">
        <v>10</v>
      </c>
      <c r="J25" s="14"/>
      <c r="K25" s="14"/>
      <c r="L25" s="14">
        <v>40</v>
      </c>
      <c r="M25" s="85"/>
      <c r="N25" s="37"/>
      <c r="O25" s="37"/>
      <c r="P25" s="37"/>
    </row>
    <row r="26" spans="1:16" x14ac:dyDescent="0.25">
      <c r="A26" s="99">
        <v>2</v>
      </c>
      <c r="B26" s="14">
        <v>3</v>
      </c>
      <c r="C26" s="14" t="s">
        <v>213</v>
      </c>
      <c r="D26" s="23" t="s">
        <v>218</v>
      </c>
      <c r="E26" s="14"/>
      <c r="F26" s="59">
        <v>1</v>
      </c>
      <c r="G26" s="14" t="s">
        <v>5</v>
      </c>
      <c r="H26" s="14"/>
      <c r="I26" s="14">
        <v>10</v>
      </c>
      <c r="J26" s="14"/>
      <c r="K26" s="14"/>
      <c r="L26" s="14">
        <v>40</v>
      </c>
      <c r="M26" s="85"/>
      <c r="N26" s="37"/>
      <c r="O26" s="37"/>
      <c r="P26" s="37"/>
    </row>
    <row r="27" spans="1:16" x14ac:dyDescent="0.25">
      <c r="A27" s="99">
        <v>2</v>
      </c>
      <c r="B27" s="14">
        <v>4</v>
      </c>
      <c r="C27" s="14" t="s">
        <v>213</v>
      </c>
      <c r="D27" s="23" t="s">
        <v>219</v>
      </c>
      <c r="E27" s="14"/>
      <c r="F27" s="59">
        <v>1</v>
      </c>
      <c r="G27" s="14" t="s">
        <v>5</v>
      </c>
      <c r="H27" s="14"/>
      <c r="I27" s="14">
        <v>10</v>
      </c>
      <c r="J27" s="14"/>
      <c r="K27" s="14"/>
      <c r="L27" s="14">
        <v>40</v>
      </c>
      <c r="M27" s="85"/>
      <c r="N27" s="37"/>
      <c r="O27" s="37"/>
      <c r="P27" s="37"/>
    </row>
    <row r="28" spans="1:16" x14ac:dyDescent="0.25">
      <c r="A28" s="99">
        <v>3</v>
      </c>
      <c r="B28" s="14">
        <v>5</v>
      </c>
      <c r="C28" s="14" t="s">
        <v>213</v>
      </c>
      <c r="D28" s="23" t="s">
        <v>220</v>
      </c>
      <c r="E28" s="14"/>
      <c r="F28" s="59">
        <v>1</v>
      </c>
      <c r="G28" s="14" t="s">
        <v>5</v>
      </c>
      <c r="H28" s="14"/>
      <c r="I28" s="14">
        <v>10</v>
      </c>
      <c r="J28" s="14"/>
      <c r="K28" s="14"/>
      <c r="L28" s="14">
        <v>40</v>
      </c>
      <c r="M28" s="85"/>
      <c r="N28" s="37"/>
      <c r="O28" s="37"/>
      <c r="P28" s="37"/>
    </row>
    <row r="29" spans="1:16" x14ac:dyDescent="0.25">
      <c r="A29" s="99">
        <v>3</v>
      </c>
      <c r="B29" s="14">
        <v>6</v>
      </c>
      <c r="C29" s="14" t="s">
        <v>213</v>
      </c>
      <c r="D29" s="23" t="s">
        <v>221</v>
      </c>
      <c r="E29" s="14"/>
      <c r="F29" s="59">
        <v>1</v>
      </c>
      <c r="G29" s="14" t="s">
        <v>5</v>
      </c>
      <c r="H29" s="14"/>
      <c r="I29" s="14">
        <v>10</v>
      </c>
      <c r="J29" s="14"/>
      <c r="K29" s="14"/>
      <c r="L29" s="14">
        <v>40</v>
      </c>
      <c r="M29" s="85"/>
      <c r="N29" s="37"/>
      <c r="O29" s="37"/>
      <c r="P29" s="37"/>
    </row>
    <row r="30" spans="1:16" x14ac:dyDescent="0.25">
      <c r="A30" s="99">
        <v>4</v>
      </c>
      <c r="B30" s="14">
        <v>8</v>
      </c>
      <c r="C30" s="14" t="s">
        <v>213</v>
      </c>
      <c r="D30" s="23" t="s">
        <v>222</v>
      </c>
      <c r="E30" s="14"/>
      <c r="F30" s="59">
        <v>1</v>
      </c>
      <c r="G30" s="14" t="s">
        <v>5</v>
      </c>
      <c r="H30" s="14"/>
      <c r="I30" s="14">
        <v>10</v>
      </c>
      <c r="J30" s="14"/>
      <c r="K30" s="14"/>
      <c r="L30" s="14">
        <v>40</v>
      </c>
      <c r="M30" s="85"/>
      <c r="N30" s="37"/>
      <c r="O30" s="37"/>
      <c r="P30" s="37"/>
    </row>
    <row r="31" spans="1:16" ht="15.75" thickBot="1" x14ac:dyDescent="0.3">
      <c r="A31" s="136">
        <v>4</v>
      </c>
      <c r="B31" s="95">
        <v>8</v>
      </c>
      <c r="C31" s="95" t="s">
        <v>213</v>
      </c>
      <c r="D31" s="137" t="s">
        <v>223</v>
      </c>
      <c r="E31" s="95"/>
      <c r="F31" s="95">
        <v>1</v>
      </c>
      <c r="G31" s="95" t="s">
        <v>5</v>
      </c>
      <c r="H31" s="95"/>
      <c r="I31" s="95">
        <v>10</v>
      </c>
      <c r="J31" s="95"/>
      <c r="K31" s="95"/>
      <c r="L31" s="95">
        <v>40</v>
      </c>
      <c r="M31" s="97"/>
      <c r="N31" s="37"/>
      <c r="O31" s="37"/>
      <c r="P31" s="37"/>
    </row>
    <row r="32" spans="1:16" x14ac:dyDescent="0.25"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1:16" hidden="1" x14ac:dyDescent="0.25">
      <c r="A33" s="30" t="s">
        <v>224</v>
      </c>
      <c r="F33" s="37"/>
      <c r="G33" s="37"/>
      <c r="H33" s="37"/>
      <c r="I33" s="37"/>
      <c r="K33" s="37"/>
      <c r="L33" s="37"/>
      <c r="M33" s="37"/>
      <c r="N33" s="37"/>
      <c r="O33" s="37"/>
      <c r="P33" s="37"/>
    </row>
    <row r="34" spans="1:16" hidden="1" x14ac:dyDescent="0.25">
      <c r="A34" s="30" t="s">
        <v>225</v>
      </c>
      <c r="F34" s="37"/>
      <c r="G34" s="37"/>
      <c r="H34" s="37"/>
      <c r="I34" s="37"/>
      <c r="K34" s="37"/>
      <c r="L34" s="37"/>
      <c r="M34" s="37"/>
      <c r="N34" s="37"/>
      <c r="O34" s="37"/>
      <c r="P34" s="37"/>
    </row>
    <row r="35" spans="1:16" hidden="1" x14ac:dyDescent="0.25">
      <c r="A35" s="30" t="s">
        <v>184</v>
      </c>
    </row>
    <row r="36" spans="1:16" hidden="1" x14ac:dyDescent="0.25">
      <c r="A36" s="30" t="s">
        <v>226</v>
      </c>
    </row>
    <row r="37" spans="1:16" hidden="1" x14ac:dyDescent="0.25">
      <c r="A37" s="30" t="s">
        <v>227</v>
      </c>
    </row>
    <row r="38" spans="1:16" hidden="1" x14ac:dyDescent="0.25">
      <c r="A38" s="30" t="s">
        <v>228</v>
      </c>
    </row>
    <row r="39" spans="1:16" hidden="1" x14ac:dyDescent="0.25">
      <c r="A39" s="30" t="s">
        <v>125</v>
      </c>
    </row>
    <row r="40" spans="1:16" hidden="1" x14ac:dyDescent="0.25">
      <c r="A40" s="30" t="s">
        <v>229</v>
      </c>
    </row>
    <row r="41" spans="1:16" hidden="1" x14ac:dyDescent="0.25">
      <c r="A41" s="30" t="s">
        <v>230</v>
      </c>
    </row>
    <row r="42" spans="1:16" hidden="1" x14ac:dyDescent="0.25"/>
    <row r="43" spans="1:16" hidden="1" x14ac:dyDescent="0.25">
      <c r="A43" s="77" t="s">
        <v>302</v>
      </c>
    </row>
    <row r="44" spans="1:16" hidden="1" x14ac:dyDescent="0.25">
      <c r="A44" s="30" t="s">
        <v>303</v>
      </c>
    </row>
    <row r="45" spans="1:16" hidden="1" x14ac:dyDescent="0.25">
      <c r="A45" s="30" t="s">
        <v>304</v>
      </c>
    </row>
    <row r="46" spans="1:16" hidden="1" x14ac:dyDescent="0.25">
      <c r="A46" s="30" t="s">
        <v>305</v>
      </c>
    </row>
    <row r="47" spans="1:16" hidden="1" x14ac:dyDescent="0.25">
      <c r="A47" s="30" t="s">
        <v>306</v>
      </c>
    </row>
  </sheetData>
  <sheetProtection algorithmName="SHA-512" hashValue="BnUhzGtY+RBnNxecpVkRSgs6pOcJgQFkIZIqNSO3WAYkXc0mYW8eVv3EqKFHTIylfYs5Q+HsoIsb9Gr7cOOBlg==" saltValue="3P5jexIlQgZyCW5a+WRXEA==" spinCount="100000" sheet="1" objects="1" scenarios="1"/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3" orientation="landscape" r:id="rId1"/>
  <rowBreaks count="1" manualBreakCount="1">
    <brk id="2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selection activeCell="A3" sqref="A3"/>
    </sheetView>
  </sheetViews>
  <sheetFormatPr defaultColWidth="14" defaultRowHeight="15" x14ac:dyDescent="0.25"/>
  <cols>
    <col min="1" max="1" width="13.5703125" customWidth="1"/>
    <col min="2" max="2" width="15.85546875" style="20" bestFit="1" customWidth="1"/>
    <col min="3" max="3" width="5.42578125" bestFit="1" customWidth="1"/>
    <col min="4" max="4" width="7.5703125" bestFit="1" customWidth="1"/>
    <col min="5" max="5" width="10.140625" customWidth="1"/>
    <col min="6" max="6" width="7.5703125" customWidth="1"/>
    <col min="8" max="8" width="12.5703125" bestFit="1" customWidth="1"/>
    <col min="9" max="9" width="11.140625" bestFit="1" customWidth="1"/>
    <col min="10" max="10" width="10.5703125" bestFit="1" customWidth="1"/>
  </cols>
  <sheetData>
    <row r="1" spans="1:10" x14ac:dyDescent="0.25">
      <c r="A1" s="19" t="s">
        <v>231</v>
      </c>
      <c r="B1" s="76"/>
    </row>
    <row r="2" spans="1:10" ht="15.75" thickBot="1" x14ac:dyDescent="0.3">
      <c r="A2" s="19"/>
      <c r="B2" s="76"/>
    </row>
    <row r="3" spans="1:10" s="30" customFormat="1" ht="30.75" thickBot="1" x14ac:dyDescent="0.3">
      <c r="A3" s="90" t="s">
        <v>16</v>
      </c>
      <c r="B3" s="92" t="s">
        <v>51</v>
      </c>
      <c r="C3" s="91" t="s">
        <v>1</v>
      </c>
      <c r="D3" s="91" t="s">
        <v>284</v>
      </c>
      <c r="E3" s="91" t="s">
        <v>32</v>
      </c>
      <c r="F3" s="227" t="s">
        <v>18</v>
      </c>
      <c r="G3" s="227" t="s">
        <v>17</v>
      </c>
      <c r="H3" s="91" t="s">
        <v>285</v>
      </c>
      <c r="I3" s="91" t="s">
        <v>29</v>
      </c>
      <c r="J3" s="93" t="s">
        <v>3</v>
      </c>
    </row>
    <row r="4" spans="1:10" x14ac:dyDescent="0.25">
      <c r="A4" s="170" t="s">
        <v>4</v>
      </c>
      <c r="B4" s="171" t="s">
        <v>198</v>
      </c>
      <c r="C4" s="116">
        <f>NZ!F19</f>
        <v>16</v>
      </c>
      <c r="D4" s="116">
        <f>NZ!G19</f>
        <v>9</v>
      </c>
      <c r="E4" s="116">
        <f>NZ!H19</f>
        <v>60</v>
      </c>
      <c r="F4" s="116">
        <f>NZ!I19</f>
        <v>30</v>
      </c>
      <c r="G4" s="181">
        <f>NZ!J19</f>
        <v>25</v>
      </c>
      <c r="H4" s="181">
        <f>E4+F4+G4</f>
        <v>115</v>
      </c>
      <c r="I4" s="116">
        <f>NZ!L19</f>
        <v>290</v>
      </c>
      <c r="J4" s="119">
        <f>NZ!M19</f>
        <v>1300</v>
      </c>
    </row>
    <row r="5" spans="1:10" x14ac:dyDescent="0.25">
      <c r="A5" s="164" t="s">
        <v>44</v>
      </c>
      <c r="B5" s="161" t="s">
        <v>198</v>
      </c>
      <c r="C5" s="48">
        <f>SZ!F19</f>
        <v>17</v>
      </c>
      <c r="D5" s="48">
        <f>SZ!G19</f>
        <v>10</v>
      </c>
      <c r="E5" s="48">
        <f>SZ!H19</f>
        <v>45</v>
      </c>
      <c r="F5" s="48">
        <f>SZ!I19</f>
        <v>30</v>
      </c>
      <c r="G5" s="48">
        <f>SZ!J19</f>
        <v>45</v>
      </c>
      <c r="H5" s="181">
        <f t="shared" ref="H5:H12" si="0">E5+F5+G5</f>
        <v>120</v>
      </c>
      <c r="I5" s="48">
        <f>SZ!L19</f>
        <v>270</v>
      </c>
      <c r="J5" s="109">
        <f>SZ!M19</f>
        <v>1300</v>
      </c>
    </row>
    <row r="6" spans="1:10" x14ac:dyDescent="0.25">
      <c r="A6" s="164" t="s">
        <v>65</v>
      </c>
      <c r="B6" s="182" t="s">
        <v>232</v>
      </c>
      <c r="C6" s="176">
        <f>PT!F8+PT!F9+PT!F10+PT!F11+PT!F12+PT!F13+PT!F14+PT!F15+PT!F16+PT!F21+PT!F22</f>
        <v>18</v>
      </c>
      <c r="D6" s="176">
        <f>PT!G23-4</f>
        <v>10</v>
      </c>
      <c r="E6" s="176">
        <f>PT!H23</f>
        <v>70</v>
      </c>
      <c r="F6" s="176">
        <f>PT!I23</f>
        <v>10</v>
      </c>
      <c r="G6" s="176">
        <f>PT!J23</f>
        <v>45</v>
      </c>
      <c r="H6" s="181">
        <f t="shared" si="0"/>
        <v>125</v>
      </c>
      <c r="I6" s="176">
        <f>PT!L23</f>
        <v>480</v>
      </c>
      <c r="J6" s="244">
        <f>PT!M23</f>
        <v>1700</v>
      </c>
    </row>
    <row r="7" spans="1:10" x14ac:dyDescent="0.25">
      <c r="A7" s="164" t="s">
        <v>65</v>
      </c>
      <c r="B7" s="161" t="s">
        <v>233</v>
      </c>
      <c r="C7" s="48">
        <v>20</v>
      </c>
      <c r="D7" s="176">
        <v>8</v>
      </c>
      <c r="E7" s="177"/>
      <c r="F7" s="177"/>
      <c r="G7" s="178"/>
      <c r="H7" s="181">
        <f t="shared" si="0"/>
        <v>0</v>
      </c>
      <c r="I7" s="176">
        <v>200</v>
      </c>
      <c r="J7" s="180"/>
    </row>
    <row r="8" spans="1:10" x14ac:dyDescent="0.25">
      <c r="A8" s="164" t="s">
        <v>107</v>
      </c>
      <c r="B8" s="161" t="s">
        <v>198</v>
      </c>
      <c r="C8" s="48">
        <f>ST!F19</f>
        <v>16</v>
      </c>
      <c r="D8" s="176">
        <f>ST!G19</f>
        <v>11</v>
      </c>
      <c r="E8" s="48">
        <f>ST!H19</f>
        <v>65</v>
      </c>
      <c r="F8" s="176">
        <f>ST!I19</f>
        <v>15</v>
      </c>
      <c r="G8" s="176">
        <f>ST!J19</f>
        <v>16</v>
      </c>
      <c r="H8" s="181">
        <f t="shared" si="0"/>
        <v>96</v>
      </c>
      <c r="I8" s="48">
        <f>ST!L19</f>
        <v>170</v>
      </c>
      <c r="J8" s="109">
        <f>ST!M19</f>
        <v>1600</v>
      </c>
    </row>
    <row r="9" spans="1:10" x14ac:dyDescent="0.25">
      <c r="A9" s="164" t="s">
        <v>151</v>
      </c>
      <c r="B9" s="161" t="s">
        <v>198</v>
      </c>
      <c r="C9" s="48">
        <f>A!F18</f>
        <v>16</v>
      </c>
      <c r="D9" s="48">
        <f>A!G18</f>
        <v>9</v>
      </c>
      <c r="E9" s="48">
        <f>A!H18</f>
        <v>25</v>
      </c>
      <c r="F9" s="176">
        <f>A!I18</f>
        <v>20</v>
      </c>
      <c r="G9" s="176">
        <f>A!J18</f>
        <v>35</v>
      </c>
      <c r="H9" s="181">
        <f t="shared" si="0"/>
        <v>80</v>
      </c>
      <c r="I9" s="48">
        <f>A!L18</f>
        <v>165</v>
      </c>
      <c r="J9" s="109">
        <f>A!M18</f>
        <v>1600</v>
      </c>
    </row>
    <row r="10" spans="1:10" x14ac:dyDescent="0.25">
      <c r="A10" s="164" t="s">
        <v>175</v>
      </c>
      <c r="B10" s="161" t="s">
        <v>198</v>
      </c>
      <c r="C10" s="48">
        <f>K!F16</f>
        <v>13</v>
      </c>
      <c r="D10" s="48">
        <f>K!G16</f>
        <v>0</v>
      </c>
      <c r="E10" s="48">
        <f>K!H16</f>
        <v>40</v>
      </c>
      <c r="F10" s="176">
        <f>K!I16</f>
        <v>0</v>
      </c>
      <c r="G10" s="176">
        <f>K!J16</f>
        <v>12</v>
      </c>
      <c r="H10" s="181">
        <f t="shared" si="0"/>
        <v>52</v>
      </c>
      <c r="I10" s="48">
        <f>K!L16</f>
        <v>160</v>
      </c>
      <c r="J10" s="109">
        <f>K!M16</f>
        <v>1200</v>
      </c>
    </row>
    <row r="11" spans="1:10" x14ac:dyDescent="0.25">
      <c r="A11" s="164" t="s">
        <v>191</v>
      </c>
      <c r="B11" s="161" t="s">
        <v>198</v>
      </c>
      <c r="C11" s="48">
        <f>E!F15</f>
        <v>17</v>
      </c>
      <c r="D11" s="48">
        <f>E!G15</f>
        <v>5</v>
      </c>
      <c r="E11" s="48">
        <f>E!H15</f>
        <v>80</v>
      </c>
      <c r="F11" s="176">
        <f>E!I15</f>
        <v>0</v>
      </c>
      <c r="G11" s="176">
        <f>E!J15</f>
        <v>20</v>
      </c>
      <c r="H11" s="181">
        <f t="shared" si="0"/>
        <v>100</v>
      </c>
      <c r="I11" s="48">
        <f>E!L15</f>
        <v>190</v>
      </c>
      <c r="J11" s="109">
        <f>E!M15</f>
        <v>1000</v>
      </c>
    </row>
    <row r="12" spans="1:10" ht="15.75" thickBot="1" x14ac:dyDescent="0.3">
      <c r="A12" s="165" t="s">
        <v>213</v>
      </c>
      <c r="B12" s="163" t="s">
        <v>198</v>
      </c>
      <c r="C12" s="162">
        <f>S!F20</f>
        <v>17</v>
      </c>
      <c r="D12" s="162">
        <f>S!G20</f>
        <v>11</v>
      </c>
      <c r="E12" s="162">
        <f>S!H20</f>
        <v>0</v>
      </c>
      <c r="F12" s="235">
        <f>S!I20</f>
        <v>70</v>
      </c>
      <c r="G12" s="235">
        <f>S!J20</f>
        <v>6</v>
      </c>
      <c r="H12" s="235">
        <f t="shared" si="0"/>
        <v>76</v>
      </c>
      <c r="I12" s="162">
        <f>S!L20</f>
        <v>20</v>
      </c>
      <c r="J12" s="166">
        <f>S!M20</f>
        <v>1800</v>
      </c>
    </row>
    <row r="13" spans="1:10" ht="16.5" thickTop="1" thickBot="1" x14ac:dyDescent="0.3">
      <c r="A13" s="167"/>
      <c r="B13" s="168" t="s">
        <v>234</v>
      </c>
      <c r="C13" s="169">
        <f>SUM(C4:C12)</f>
        <v>150</v>
      </c>
      <c r="D13" s="169">
        <f t="shared" ref="D13:J13" si="1">SUM(D4:D12)</f>
        <v>73</v>
      </c>
      <c r="E13" s="169">
        <f t="shared" si="1"/>
        <v>385</v>
      </c>
      <c r="F13" s="169">
        <f t="shared" si="1"/>
        <v>175</v>
      </c>
      <c r="G13" s="169">
        <f t="shared" si="1"/>
        <v>204</v>
      </c>
      <c r="H13" s="169">
        <f t="shared" si="1"/>
        <v>764</v>
      </c>
      <c r="I13" s="169">
        <f t="shared" si="1"/>
        <v>1945</v>
      </c>
      <c r="J13" s="242">
        <f t="shared" si="1"/>
        <v>11500</v>
      </c>
    </row>
    <row r="15" spans="1:10" ht="24.75" customHeight="1" x14ac:dyDescent="0.25"/>
  </sheetData>
  <sheetProtection algorithmName="SHA-512" hashValue="h/29eHPole0QTLs7barAwuur76aonJUe6dJuFkBVAqjhvBexpni26PUDs6SusRniZd7sLJegPxhLpGuAgTxz+g==" saltValue="w0ivB69n4NdYMCBvxwVFAQ==" spinCount="100000" sheet="1" objects="1" scenarios="1"/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2</vt:i4>
      </vt:variant>
    </vt:vector>
  </HeadingPairs>
  <TitlesOfParts>
    <vt:vector size="20" baseType="lpstr">
      <vt:lpstr>NZ</vt:lpstr>
      <vt:lpstr>SZ</vt:lpstr>
      <vt:lpstr>PT</vt:lpstr>
      <vt:lpstr>ST</vt:lpstr>
      <vt:lpstr>A</vt:lpstr>
      <vt:lpstr>K</vt:lpstr>
      <vt:lpstr>E</vt:lpstr>
      <vt:lpstr>S</vt:lpstr>
      <vt:lpstr>Celkový přehled</vt:lpstr>
      <vt:lpstr>1. semestr</vt:lpstr>
      <vt:lpstr>2. semestr</vt:lpstr>
      <vt:lpstr>3. semestr</vt:lpstr>
      <vt:lpstr>4. semestr</vt:lpstr>
      <vt:lpstr>5. semestr</vt:lpstr>
      <vt:lpstr>6. semestr</vt:lpstr>
      <vt:lpstr>7. semestr</vt:lpstr>
      <vt:lpstr>8. semestr</vt:lpstr>
      <vt:lpstr>Celk. souhr studia po sem.</vt:lpstr>
      <vt:lpstr>'7. semestr'!Oblast_tisku</vt:lpstr>
      <vt:lpstr>NZ!Oblast_tisku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Pletková</dc:creator>
  <cp:lastModifiedBy>ATI-ADMIN</cp:lastModifiedBy>
  <cp:lastPrinted>2018-04-04T07:55:05Z</cp:lastPrinted>
  <dcterms:created xsi:type="dcterms:W3CDTF">2016-07-04T15:11:47Z</dcterms:created>
  <dcterms:modified xsi:type="dcterms:W3CDTF">2018-05-23T10:41:05Z</dcterms:modified>
</cp:coreProperties>
</file>